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9320" windowHeight="9975" activeTab="0"/>
  </bookViews>
  <sheets>
    <sheet name="Feuil1" sheetId="1" r:id="rId1"/>
    <sheet name="Feuil1 (2)" sheetId="2" r:id="rId2"/>
    <sheet name="Feuil1 (3)" sheetId="3" r:id="rId3"/>
    <sheet name="Feuil1 (4)" sheetId="4" r:id="rId4"/>
    <sheet name="Feuil1 (5)" sheetId="5" r:id="rId5"/>
    <sheet name="Feuil1 (6)" sheetId="6" r:id="rId6"/>
    <sheet name="Feuil1 (7)" sheetId="7" r:id="rId7"/>
    <sheet name="Feuil1 (8)" sheetId="8" r:id="rId8"/>
    <sheet name="Feuil1 (9)" sheetId="9" r:id="rId9"/>
    <sheet name="Feuil1 (10)" sheetId="10" r:id="rId10"/>
    <sheet name="Feuil1 (11)" sheetId="11" r:id="rId11"/>
    <sheet name="Feuil1 (12)" sheetId="12" r:id="rId12"/>
    <sheet name="Feuil1 (13)" sheetId="13" r:id="rId13"/>
    <sheet name="Feuil1 (14)" sheetId="14" r:id="rId14"/>
    <sheet name="Feuil1 (15)" sheetId="15" r:id="rId15"/>
    <sheet name="Feuil1 (16)" sheetId="16" r:id="rId16"/>
    <sheet name="Feuil1 (17)" sheetId="17" r:id="rId17"/>
    <sheet name="Feuil1 (18)" sheetId="18" r:id="rId18"/>
    <sheet name="Feuil1 (19)" sheetId="19" r:id="rId19"/>
    <sheet name="Feuil1 (20)" sheetId="20" r:id="rId20"/>
    <sheet name="Feuil1 (21)" sheetId="21" r:id="rId21"/>
    <sheet name="Feuil1 (22)" sheetId="22" r:id="rId22"/>
    <sheet name="Feuil2" sheetId="23" r:id="rId23"/>
  </sheets>
  <definedNames>
    <definedName name="_xlnm.Print_Area" localSheetId="0">'Feuil1'!$A$1:$S$47</definedName>
    <definedName name="_xlnm.Print_Area" localSheetId="9">'Feuil1 (10)'!$A$1:$S$47</definedName>
    <definedName name="_xlnm.Print_Area" localSheetId="10">'Feuil1 (11)'!$A$1:$S$47</definedName>
    <definedName name="_xlnm.Print_Area" localSheetId="11">'Feuil1 (12)'!$A$1:$S$47</definedName>
    <definedName name="_xlnm.Print_Area" localSheetId="12">'Feuil1 (13)'!$A$1:$S$47</definedName>
    <definedName name="_xlnm.Print_Area" localSheetId="13">'Feuil1 (14)'!$A$1:$S$47</definedName>
    <definedName name="_xlnm.Print_Area" localSheetId="14">'Feuil1 (15)'!$A$1:$S$47</definedName>
    <definedName name="_xlnm.Print_Area" localSheetId="15">'Feuil1 (16)'!$A$1:$S$47</definedName>
    <definedName name="_xlnm.Print_Area" localSheetId="16">'Feuil1 (17)'!$A$1:$S$47</definedName>
    <definedName name="_xlnm.Print_Area" localSheetId="17">'Feuil1 (18)'!$A$1:$S$47</definedName>
    <definedName name="_xlnm.Print_Area" localSheetId="18">'Feuil1 (19)'!$A$1:$S$47</definedName>
    <definedName name="_xlnm.Print_Area" localSheetId="1">'Feuil1 (2)'!$A$1:$S$47</definedName>
    <definedName name="_xlnm.Print_Area" localSheetId="19">'Feuil1 (20)'!$A$1:$S$47</definedName>
    <definedName name="_xlnm.Print_Area" localSheetId="20">'Feuil1 (21)'!$A$1:$S$47</definedName>
    <definedName name="_xlnm.Print_Area" localSheetId="21">'Feuil1 (22)'!$A$1:$S$47</definedName>
    <definedName name="_xlnm.Print_Area" localSheetId="2">'Feuil1 (3)'!$A$1:$S$47</definedName>
    <definedName name="_xlnm.Print_Area" localSheetId="3">'Feuil1 (4)'!$A$1:$R$47</definedName>
    <definedName name="_xlnm.Print_Area" localSheetId="4">'Feuil1 (5)'!$A$1:$S$47</definedName>
    <definedName name="_xlnm.Print_Area" localSheetId="5">'Feuil1 (6)'!$A$1:$S$47</definedName>
    <definedName name="_xlnm.Print_Area" localSheetId="6">'Feuil1 (7)'!$A$1:$S$47</definedName>
    <definedName name="_xlnm.Print_Area" localSheetId="7">'Feuil1 (8)'!$A$1:$R$47</definedName>
    <definedName name="_xlnm.Print_Area" localSheetId="8">'Feuil1 (9)'!$A$1:$S$47</definedName>
  </definedNames>
  <calcPr fullCalcOnLoad="1"/>
</workbook>
</file>

<file path=xl/sharedStrings.xml><?xml version="1.0" encoding="utf-8"?>
<sst xmlns="http://schemas.openxmlformats.org/spreadsheetml/2006/main" count="2250" uniqueCount="167">
  <si>
    <t>Note :     /10</t>
  </si>
  <si>
    <t>de</t>
  </si>
  <si>
    <t>Paramètres</t>
  </si>
  <si>
    <t>à</t>
  </si>
  <si>
    <t>Bornes premier terme</t>
  </si>
  <si>
    <t>Bornes deuxième terme</t>
  </si>
  <si>
    <t>+</t>
  </si>
  <si>
    <t>=</t>
  </si>
  <si>
    <t>____</t>
  </si>
  <si>
    <t>(37 + 20)    ( 14 + 40)     (21 + 30)</t>
  </si>
  <si>
    <t>539 -  518  -  537</t>
  </si>
  <si>
    <t xml:space="preserve">4  -  5  -  7  -  42  -  43  - 45 </t>
  </si>
  <si>
    <t>42  -  51  -  60  -  69  - 77</t>
  </si>
  <si>
    <t>(267 + 11) + 11 = 288</t>
  </si>
  <si>
    <t>-</t>
  </si>
  <si>
    <t>34  -  36  -  35  -  33  - 41</t>
  </si>
  <si>
    <t xml:space="preserve">67 – 8 ;  65 – 7 ;  62 - 5 </t>
  </si>
  <si>
    <t xml:space="preserve">(87 – 20) – 30 = 37 ?                                   (98 – 10) – 50 = 28 ?    </t>
  </si>
  <si>
    <t>x</t>
  </si>
  <si>
    <t>(18-11) -11                 (27-11)-11</t>
  </si>
  <si>
    <t>52   -       53    -     27    -    68    -    22    -      37</t>
  </si>
  <si>
    <t>4  -  10  -  7  -  3 -  80</t>
  </si>
  <si>
    <t>( 6 x 90)    ( 8 x 80)     (60 x 10)</t>
  </si>
  <si>
    <t>:</t>
  </si>
  <si>
    <r>
      <t xml:space="preserve">79 </t>
    </r>
    <r>
      <rPr>
        <sz val="11"/>
        <color indexed="8"/>
        <rFont val="Wingdings"/>
        <family val="0"/>
      </rPr>
      <t>à</t>
    </r>
    <r>
      <rPr>
        <sz val="11"/>
        <color theme="1"/>
        <rFont val="Calibri"/>
        <family val="2"/>
      </rPr>
      <t xml:space="preserve"> - 10 </t>
    </r>
    <r>
      <rPr>
        <sz val="11"/>
        <color indexed="8"/>
        <rFont val="Wingdings"/>
        <family val="0"/>
      </rPr>
      <t>à</t>
    </r>
    <r>
      <rPr>
        <sz val="11"/>
        <color theme="1"/>
        <rFont val="Calibri"/>
        <family val="2"/>
      </rPr>
      <t xml:space="preserve"> ? </t>
    </r>
    <r>
      <rPr>
        <sz val="11"/>
        <color indexed="8"/>
        <rFont val="Wingdings"/>
        <family val="0"/>
      </rPr>
      <t>à</t>
    </r>
    <r>
      <rPr>
        <sz val="11"/>
        <color theme="1"/>
        <rFont val="Calibri"/>
        <family val="2"/>
      </rPr>
      <t xml:space="preserve"> - 22 </t>
    </r>
    <r>
      <rPr>
        <sz val="11"/>
        <color indexed="8"/>
        <rFont val="Wingdings"/>
        <family val="0"/>
      </rPr>
      <t>à</t>
    </r>
    <r>
      <rPr>
        <sz val="11"/>
        <color theme="1"/>
        <rFont val="Calibri"/>
        <family val="2"/>
      </rPr>
      <t xml:space="preserve"> ? </t>
    </r>
    <r>
      <rPr>
        <sz val="11"/>
        <color indexed="8"/>
        <rFont val="Wingdings"/>
        <family val="0"/>
      </rPr>
      <t>à</t>
    </r>
    <r>
      <rPr>
        <sz val="11"/>
        <color theme="1"/>
        <rFont val="Calibri"/>
        <family val="2"/>
      </rPr>
      <t xml:space="preserve"> - 15 </t>
    </r>
    <r>
      <rPr>
        <sz val="11"/>
        <color indexed="8"/>
        <rFont val="Wingdings"/>
        <family val="0"/>
      </rPr>
      <t>à</t>
    </r>
    <r>
      <rPr>
        <sz val="11"/>
        <color theme="1"/>
        <rFont val="Calibri"/>
        <family val="2"/>
      </rPr>
      <t> ???</t>
    </r>
  </si>
  <si>
    <r>
      <t xml:space="preserve">9 </t>
    </r>
    <r>
      <rPr>
        <sz val="14"/>
        <color indexed="8"/>
        <rFont val="Wingdings"/>
        <family val="0"/>
      </rPr>
      <t>à</t>
    </r>
    <r>
      <rPr>
        <sz val="14"/>
        <color indexed="8"/>
        <rFont val="Calibri"/>
        <family val="2"/>
      </rPr>
      <t xml:space="preserve"> + 8 </t>
    </r>
    <r>
      <rPr>
        <sz val="14"/>
        <color indexed="8"/>
        <rFont val="Wingdings"/>
        <family val="0"/>
      </rPr>
      <t>à</t>
    </r>
    <r>
      <rPr>
        <sz val="14"/>
        <color indexed="8"/>
        <rFont val="Calibri"/>
        <family val="2"/>
      </rPr>
      <t xml:space="preserve"> ? </t>
    </r>
    <r>
      <rPr>
        <sz val="14"/>
        <color indexed="8"/>
        <rFont val="Wingdings"/>
        <family val="0"/>
      </rPr>
      <t>à</t>
    </r>
    <r>
      <rPr>
        <sz val="14"/>
        <color indexed="8"/>
        <rFont val="Calibri"/>
        <family val="2"/>
      </rPr>
      <t xml:space="preserve"> + 4 </t>
    </r>
    <r>
      <rPr>
        <sz val="14"/>
        <color indexed="8"/>
        <rFont val="Wingdings"/>
        <family val="0"/>
      </rPr>
      <t>à</t>
    </r>
    <r>
      <rPr>
        <sz val="14"/>
        <color indexed="8"/>
        <rFont val="Calibri"/>
        <family val="2"/>
      </rPr>
      <t xml:space="preserve"> ? </t>
    </r>
    <r>
      <rPr>
        <sz val="14"/>
        <color indexed="8"/>
        <rFont val="Wingdings"/>
        <family val="0"/>
      </rPr>
      <t>à</t>
    </r>
    <r>
      <rPr>
        <sz val="14"/>
        <color indexed="8"/>
        <rFont val="Calibri"/>
        <family val="2"/>
      </rPr>
      <t xml:space="preserve"> + 2 </t>
    </r>
    <r>
      <rPr>
        <sz val="14"/>
        <color indexed="8"/>
        <rFont val="Wingdings"/>
        <family val="0"/>
      </rPr>
      <t>à</t>
    </r>
    <r>
      <rPr>
        <sz val="14"/>
        <color indexed="8"/>
        <rFont val="Calibri"/>
        <family val="2"/>
      </rPr>
      <t xml:space="preserve"> ??? </t>
    </r>
  </si>
  <si>
    <t>CE2</t>
  </si>
  <si>
    <t>Mathe Express Rallye</t>
  </si>
  <si>
    <t>Vorname :</t>
  </si>
  <si>
    <t>Woche N°1</t>
  </si>
  <si>
    <t>Tag 1 : Ich kenne das Einspluseins.</t>
  </si>
  <si>
    <t>Ich addiere jede Linie, jede Spalte und jede Diagonal.</t>
  </si>
  <si>
    <t>Ich male die Ziffern an, die zusammen 12 ergeben.</t>
  </si>
  <si>
    <t>Tag 2 : Ich kenne das Einspluseins.</t>
  </si>
  <si>
    <t>Ich rechne.</t>
  </si>
  <si>
    <t>Was steht am Ende ?</t>
  </si>
  <si>
    <t>Methoden</t>
  </si>
  <si>
    <t>Ich spiele mit den Zahlen.</t>
  </si>
  <si>
    <t>Woche N°2</t>
  </si>
  <si>
    <t>Tag 1 : Ein oder mehrere Zehner dazurechnen.</t>
  </si>
  <si>
    <t>Welche Rechnung gibt das größte Ergebnis ?</t>
  </si>
  <si>
    <t>Tag 2 : Ein oder mehrere Zehner dazurechnen.</t>
  </si>
  <si>
    <t>Ich zähle ab 29 in Zehnerschritten. Welche Zahl wirst du erreichen ?</t>
  </si>
  <si>
    <t>Woche N°3</t>
  </si>
  <si>
    <t>Tag 1 : Eine Ziffer einer zweistelligen Zahl dazurechnen (mit oder ohne Übertrag).</t>
  </si>
  <si>
    <t>Tag 2 : Eine Ziffer einer zweistelligen Zahl dazurechnen (mit oder ohne Übertrag).</t>
  </si>
  <si>
    <t>Rechne zwei Zahlen zusammen, um 49 zu finden. Schreibe zwei Möglichkeiten.</t>
  </si>
  <si>
    <t>Wie viel Rosen hat er bestellt ?</t>
  </si>
  <si>
    <t>Ein Gärtner wollte 57 Rosen bestellen (=kaufen). Er hat aber 8 Rosen zuviel gekauft.</t>
  </si>
  <si>
    <t>Woche N°4</t>
  </si>
  <si>
    <t xml:space="preserve">Vorname : </t>
  </si>
  <si>
    <t>Tag 1 :  9 oder 11 dazurechnen</t>
  </si>
  <si>
    <t>Du zählst in 9er-Schritten. Welche Zahl ist falsch ?</t>
  </si>
  <si>
    <t>Tag 2 : 9 oder 11 dazurechnen</t>
  </si>
  <si>
    <t>Richtig oder falsch ?</t>
  </si>
  <si>
    <t>Woche N°5</t>
  </si>
  <si>
    <t>Tag 1 : Wie viel fehlen bis zum nächsten Zehner ? Bis 100 ?</t>
  </si>
  <si>
    <t xml:space="preserve">Die Lehrerin ist  42 Jahre alt. </t>
  </si>
  <si>
    <t>In wie viel Jahren wird sie 50 Jahre alt ?</t>
  </si>
  <si>
    <t>Tag 2 : Wie viel bis zum nächsten Zehner ? Bis 100 ?</t>
  </si>
  <si>
    <t>Au dieser Strecke von 100 km,rechne die Diastanz zwischen B und C ?</t>
  </si>
  <si>
    <t>Woche N°6</t>
  </si>
  <si>
    <t>Ziehe einer Zahl 3 ab um 38 zu finden. Welche Zahl ist gemeint ?</t>
  </si>
  <si>
    <t>Peter ist 18 Jahre alt. Er ist 3 Jahre älter als Ludwig, sein kleiner Bruder.</t>
  </si>
  <si>
    <t>Wie alt ist Ludwig ?</t>
  </si>
  <si>
    <t>Tag 2 : Eine Ziffer abziehen (ohne Übertrag).</t>
  </si>
  <si>
    <t>Tag 1 : Eine Ziffer abziehen (ohne Übertrag).</t>
  </si>
  <si>
    <t>Woche N°7</t>
  </si>
  <si>
    <t>Tag 1 : Eine Ziffer abziehen (mit Übertrag).</t>
  </si>
  <si>
    <t>Tag 2 : Eine Ziffer abziehen (mit Übertrag).</t>
  </si>
  <si>
    <t>Wer bin ich ?</t>
  </si>
  <si>
    <t>Ich bin eine Zahl zwischen 80 und 90. Wenn man mir 7 abzieht, ende ich mit 7.</t>
  </si>
  <si>
    <t>Ordne diese Minusaufgaben ein (vom kleinsten zum größten Ergebnis).</t>
  </si>
  <si>
    <t>Woche N°8</t>
  </si>
  <si>
    <t>Tag 1 : Ein oder mehrere Zehner abziehen.</t>
  </si>
  <si>
    <t>Richtig oder falsch ?</t>
  </si>
  <si>
    <t>Tag 2 : Ein oder mehrere Zehner abziehen.</t>
  </si>
  <si>
    <t xml:space="preserve">Eine Schule hat für 94 € Bücher bestellt. </t>
  </si>
  <si>
    <t>Die Buchhandlung bietet einen Rabatt von 20 € an.</t>
  </si>
  <si>
    <t>Wieviel muss die Schule bezahlen ?</t>
  </si>
  <si>
    <t>Woche N°9</t>
  </si>
  <si>
    <t>Tag 2 : Das Einmaleins von 2 bis 5 kennen.</t>
  </si>
  <si>
    <t>Ich male die Rechnungen an, wenn das Ergebnis 18 ist.</t>
  </si>
  <si>
    <t>Ich habe 5 Käseschachteln für jeweils 6€ gekauft.</t>
  </si>
  <si>
    <t>Wie viel kostet es ?</t>
  </si>
  <si>
    <t>Tag 1 : Das Einmaleins von 2 bis 5 kennen.</t>
  </si>
  <si>
    <t>Woche N°10</t>
  </si>
  <si>
    <t>Tag 1 : Das Doppelte rechnen (mit und ohne Übertrag).</t>
  </si>
  <si>
    <t>Tag 2 : Das Doppelte rechnen (mit und ohne Übertrag).</t>
  </si>
  <si>
    <t>Doppelte von</t>
  </si>
  <si>
    <t>Ein Schüler arbeitet 6 Stunden am Tag. In zwei Tage hat er also …. Stunden gearbeitet.</t>
  </si>
  <si>
    <t>Welche Zahlen zwischen 21 und 39 sind Doppelte ?</t>
  </si>
  <si>
    <t>Woche N°11</t>
  </si>
  <si>
    <t>Tag 1 : Eine zweistellige Zahl mit einer anderen zweistelligen Zahl zusammenrechnen (ohne Übertrag).</t>
  </si>
  <si>
    <t>Tag 2 : Eine zweistellige Zahl mit einer anderen zweistelligen Zahl zusammenrechnen (ohne Übertrag).</t>
  </si>
  <si>
    <t>Finde und male die zwei Zahlen an, die zusammen 89 ergeben.</t>
  </si>
  <si>
    <t>Methoden.</t>
  </si>
  <si>
    <t>Rechne die Zahlen zusammen, um die Pyramide zu ergänzen.</t>
  </si>
  <si>
    <t>Woche N°12</t>
  </si>
  <si>
    <t>Tag 1 : Eine zweistellige Zahl mit einer anderen zweistelligen Zahl zusammenrechnen (mit Übertrag).</t>
  </si>
  <si>
    <t>Tag 2 : Eine zweistellige Zahl mit einer anderen zweistelligen Zahl zusammenrechnen (mit Übertrag).</t>
  </si>
  <si>
    <t>Addiere 2 Zahlen um 49 zu finden. Es gibt  2 Möglichkeiten.</t>
  </si>
  <si>
    <t>Ein Gärtner wollte 57 Rosen bestellen. Er hat aber 8 Rosen zu viel bestellt.</t>
  </si>
  <si>
    <t>Wie viele Rosen hat er wirklich bestellt ?</t>
  </si>
  <si>
    <t>Woche N°13</t>
  </si>
  <si>
    <t>Tag 1 : 9 oder 11 abziehen.</t>
  </si>
  <si>
    <t>Tag 2 : 9 oder 11 abziehen.</t>
  </si>
  <si>
    <t>In einem Bus gibt es 53 Plätze. 9 Plätze sind frei.</t>
  </si>
  <si>
    <t>Wie viele Plätze sind besetzt ?</t>
  </si>
  <si>
    <t>Welche Rechnung ist unmöglich ?</t>
  </si>
  <si>
    <t>Woche N°14</t>
  </si>
  <si>
    <t>Tag 1 : Zwei zweistelligen Zahlen subtrahieren (abziehen).</t>
  </si>
  <si>
    <t>Tag 2 : Zwei zweistelligen Zahlen subtrahieren (abziehen).</t>
  </si>
  <si>
    <t>Welche Zahl steht am Ende ?</t>
  </si>
  <si>
    <t>97 – 65 : ist die Anzahl der bleibenden Zähne (Zähne eines Erwachsenen).</t>
  </si>
  <si>
    <t>Welche Zahl ist es ?</t>
  </si>
  <si>
    <t xml:space="preserve">Mathe Express Rallye </t>
  </si>
  <si>
    <t>Woche N°15</t>
  </si>
  <si>
    <t>Tag 2 : das Einmaleins mit 6, 7 und 8 kennen.</t>
  </si>
  <si>
    <t>Beobachte die erste Pyramide und ergänze dann die zwei nächsten :</t>
  </si>
  <si>
    <t>Die Mars-Männchen greifen die Erde an. In ihrem Raumschiff gibt es 6 Reihen mit jeweils 9 Sessel.</t>
  </si>
  <si>
    <t>Wie viele Plätze gibt es in dem Raumschiff ?</t>
  </si>
  <si>
    <t>Woche N°16</t>
  </si>
  <si>
    <t>Tag 1 : Mal 10 und 100 nehmen.</t>
  </si>
  <si>
    <t>Tag 2 : Mal 10 und 100 nehmen.</t>
  </si>
  <si>
    <t xml:space="preserve">Ein Gesellschaftsspiel kostet 68€. Die Schule bestellt 10 Exemplare. </t>
  </si>
  <si>
    <t>Math Express Rallye</t>
  </si>
  <si>
    <t>Woche N°17</t>
  </si>
  <si>
    <t>Tag 1 : Eine Plusaufgabe mit Lücke rechnen.</t>
  </si>
  <si>
    <t>Auf dieser 90km-langen Strecke, welche Distanz entspricht der Punktierung ?</t>
  </si>
  <si>
    <t>Opa ist 83 Jahre alt. In ………… Jahren, wird er ein Hundertjähriger sein.</t>
  </si>
  <si>
    <t>Vorname:</t>
  </si>
  <si>
    <t>Tag1: Zweistellige Zahlen subtrahieren (mit Übertrag).</t>
  </si>
  <si>
    <t>Tag2: Zweistellige Zahlen subtrahieren (mit Übertrag).</t>
  </si>
  <si>
    <t>Ich rechne</t>
  </si>
  <si>
    <t>Methoden:</t>
  </si>
  <si>
    <t>Herr Hühnerstall hatte 76 Hennen. Er hat 39 Hennen auf dem Markt verkauft.</t>
  </si>
  <si>
    <t>Wie viel Hennen hat er jetzt?</t>
  </si>
  <si>
    <t>Anaïs hat 67 Armbänder. Sie behält nur ihre 28 Lieblingsarmbänder. Sie schenkt ihrer Schwester Charlotte die restlichen, weil sie gar keine hat.  Charlotte freut sich und sagt: "ich habe 26 Armbänder bekommen!!"</t>
  </si>
  <si>
    <t>Hat sie recht? Schreibe ja oder nein.</t>
  </si>
  <si>
    <t>Tag 1: ich multipliziere mit Zehnern und Hundertern</t>
  </si>
  <si>
    <t>Tag 2: Ich multipliziere mit Zehnern und Hundertern</t>
  </si>
  <si>
    <t>Rechne jede Zahl x 50 und schreibe die Ergebnisse.</t>
  </si>
  <si>
    <t>Welche Rechnung hat das größte Ergebnis?</t>
  </si>
  <si>
    <t>Tag 2: Ich kenne die Hälfte und das Viertel (die Zahlenkann man durch 4 teilen.).</t>
  </si>
  <si>
    <t>Hälfte von</t>
  </si>
  <si>
    <t>Viertel von</t>
  </si>
  <si>
    <t xml:space="preserve">Léon , Léonie, Paul und Paula spielen mit 48 Karten. Léonie teilt alle Karten aus. </t>
  </si>
  <si>
    <t>Wie viel Karten bekommt jeder?</t>
  </si>
  <si>
    <t>Ergänze mit der Hälfte von der Zahl davor.</t>
  </si>
  <si>
    <t xml:space="preserve">10 Freunde feiern im Restaurant Geburtstag. Der Kellner bringt die Rechnung. Sie müssen insgesamt 450€ bezahlen. </t>
  </si>
  <si>
    <t>Wie viel bezahlt jeder?</t>
  </si>
  <si>
    <t xml:space="preserve">Wie viel 20 € Scheine bekommt man gegen einen 500€  Schein und einen 200€ Schein? </t>
  </si>
  <si>
    <t>Tag 1: mit 9 multiplizieren.</t>
  </si>
  <si>
    <t>Tag 2: mit 9 multiplizieren.</t>
  </si>
  <si>
    <t xml:space="preserve">9 Kinder haben jeweils 31 Bonbons bekommen. Wie viel Bonbons haben alle Kinder? </t>
  </si>
  <si>
    <t>Woche N°18</t>
  </si>
  <si>
    <t>Woche N°19</t>
  </si>
  <si>
    <t>Woche N°20</t>
  </si>
  <si>
    <t>Woche N°21</t>
  </si>
  <si>
    <t>Woche N°22</t>
  </si>
  <si>
    <t xml:space="preserve">Vorname: </t>
  </si>
  <si>
    <t>Ich spiele mit den Zahlen</t>
  </si>
  <si>
    <t>Tag 1: Ich kenne die Hälfte und das Viertel (die Zahlen sind Vielfache von 4).</t>
  </si>
  <si>
    <t>Tag 1: Ich teile durch 10 und 20. (Ohne Dezimalzahl).</t>
  </si>
  <si>
    <t>Tag 2: Ich teile durch 10 und 20. (Ohne Dezimalzahl).</t>
  </si>
  <si>
    <t>_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</si>
</sst>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Wingdings"/>
      <family val="0"/>
    </font>
    <font>
      <sz val="14"/>
      <color indexed="8"/>
      <name val="Calibri"/>
      <family val="2"/>
    </font>
    <font>
      <sz val="14"/>
      <color indexed="8"/>
      <name val="Wingdings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22"/>
      <color indexed="8"/>
      <name val="Berlin Sans FB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22"/>
      <color theme="1"/>
      <name val="Berlin Sans FB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43" fillId="0" borderId="13" xfId="0" applyFont="1" applyBorder="1" applyAlignment="1">
      <alignment/>
    </xf>
    <xf numFmtId="0" fontId="43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27" fillId="34" borderId="0" xfId="0" applyFont="1" applyFill="1" applyAlignment="1">
      <alignment/>
    </xf>
    <xf numFmtId="0" fontId="27" fillId="34" borderId="0" xfId="0" applyFont="1" applyFill="1" applyAlignment="1">
      <alignment horizontal="right"/>
    </xf>
    <xf numFmtId="0" fontId="43" fillId="0" borderId="0" xfId="0" applyFont="1" applyBorder="1" applyAlignment="1">
      <alignment/>
    </xf>
    <xf numFmtId="0" fontId="43" fillId="0" borderId="11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top" wrapText="1"/>
    </xf>
    <xf numFmtId="0" fontId="0" fillId="0" borderId="10" xfId="0" applyFont="1" applyBorder="1" applyAlignment="1">
      <alignment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wrapText="1"/>
    </xf>
    <xf numFmtId="0" fontId="41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4" fillId="0" borderId="0" xfId="0" applyFont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4" fillId="0" borderId="0" xfId="0" applyFont="1" applyAlignment="1">
      <alignment/>
    </xf>
    <xf numFmtId="0" fontId="0" fillId="0" borderId="15" xfId="0" applyBorder="1" applyAlignment="1">
      <alignment horizontal="center"/>
    </xf>
    <xf numFmtId="0" fontId="41" fillId="0" borderId="2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41" fillId="0" borderId="2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41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right" vertical="center"/>
    </xf>
    <xf numFmtId="0" fontId="48" fillId="0" borderId="11" xfId="0" applyFont="1" applyBorder="1" applyAlignment="1">
      <alignment horizontal="right" vertical="center"/>
    </xf>
    <xf numFmtId="0" fontId="48" fillId="0" borderId="12" xfId="0" applyFont="1" applyBorder="1" applyAlignment="1">
      <alignment horizontal="right" vertical="center"/>
    </xf>
    <xf numFmtId="0" fontId="48" fillId="0" borderId="13" xfId="0" applyFont="1" applyBorder="1" applyAlignment="1">
      <alignment horizontal="right" vertical="center"/>
    </xf>
    <xf numFmtId="0" fontId="48" fillId="0" borderId="0" xfId="0" applyFont="1" applyBorder="1" applyAlignment="1">
      <alignment horizontal="right" vertical="center"/>
    </xf>
    <xf numFmtId="0" fontId="48" fillId="0" borderId="14" xfId="0" applyFont="1" applyBorder="1" applyAlignment="1">
      <alignment horizontal="right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1" fillId="0" borderId="22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  <xf numFmtId="0" fontId="43" fillId="0" borderId="15" xfId="0" applyFont="1" applyBorder="1" applyAlignment="1">
      <alignment horizontal="left" vertical="top" wrapText="1"/>
    </xf>
    <xf numFmtId="0" fontId="43" fillId="0" borderId="16" xfId="0" applyFont="1" applyBorder="1" applyAlignment="1">
      <alignment horizontal="left" vertical="top" wrapText="1"/>
    </xf>
    <xf numFmtId="0" fontId="43" fillId="0" borderId="17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14" xfId="0" applyBorder="1" applyAlignment="1">
      <alignment horizontal="left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emf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emf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9.emf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0.emf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1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1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2.emf" /><Relationship Id="rId3" Type="http://schemas.openxmlformats.org/officeDocument/2006/relationships/image" Target="../media/image3.jpeg" /><Relationship Id="rId4" Type="http://schemas.openxmlformats.org/officeDocument/2006/relationships/image" Target="../media/image1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1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3.emf" /><Relationship Id="rId3" Type="http://schemas.openxmlformats.org/officeDocument/2006/relationships/image" Target="../media/image3.jpeg" /><Relationship Id="rId4" Type="http://schemas.openxmlformats.org/officeDocument/2006/relationships/image" Target="../media/image1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emf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emf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142875</xdr:colOff>
      <xdr:row>14</xdr:row>
      <xdr:rowOff>9525</xdr:rowOff>
    </xdr:from>
    <xdr:to>
      <xdr:col>18</xdr:col>
      <xdr:colOff>1057275</xdr:colOff>
      <xdr:row>18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rcRect l="73834" t="11192"/>
        <a:stretch>
          <a:fillRect/>
        </a:stretch>
      </xdr:blipFill>
      <xdr:spPr>
        <a:xfrm>
          <a:off x="4619625" y="2924175"/>
          <a:ext cx="1133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0</xdr:row>
      <xdr:rowOff>0</xdr:rowOff>
    </xdr:from>
    <xdr:to>
      <xdr:col>8</xdr:col>
      <xdr:colOff>19050</xdr:colOff>
      <xdr:row>4</xdr:row>
      <xdr:rowOff>9525</xdr:rowOff>
    </xdr:to>
    <xdr:pic>
      <xdr:nvPicPr>
        <xdr:cNvPr id="3" name="Image 3" descr="LogoIEN-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66675</xdr:colOff>
      <xdr:row>8</xdr:row>
      <xdr:rowOff>161925</xdr:rowOff>
    </xdr:from>
    <xdr:to>
      <xdr:col>18</xdr:col>
      <xdr:colOff>952500</xdr:colOff>
      <xdr:row>12</xdr:row>
      <xdr:rowOff>190500</xdr:rowOff>
    </xdr:to>
    <xdr:pic>
      <xdr:nvPicPr>
        <xdr:cNvPr id="4" name="Image 4" descr="chron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00" y="169545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104775</xdr:colOff>
      <xdr:row>29</xdr:row>
      <xdr:rowOff>152400</xdr:rowOff>
    </xdr:from>
    <xdr:to>
      <xdr:col>18</xdr:col>
      <xdr:colOff>990600</xdr:colOff>
      <xdr:row>34</xdr:row>
      <xdr:rowOff>85725</xdr:rowOff>
    </xdr:to>
    <xdr:pic>
      <xdr:nvPicPr>
        <xdr:cNvPr id="5" name="Image 5" descr="chron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00600" y="61817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9525</xdr:rowOff>
    </xdr:from>
    <xdr:to>
      <xdr:col>7</xdr:col>
      <xdr:colOff>76200</xdr:colOff>
      <xdr:row>4</xdr:row>
      <xdr:rowOff>19050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</xdr:colOff>
      <xdr:row>8</xdr:row>
      <xdr:rowOff>161925</xdr:rowOff>
    </xdr:from>
    <xdr:to>
      <xdr:col>18</xdr:col>
      <xdr:colOff>942975</xdr:colOff>
      <xdr:row>12</xdr:row>
      <xdr:rowOff>190500</xdr:rowOff>
    </xdr:to>
    <xdr:pic>
      <xdr:nvPicPr>
        <xdr:cNvPr id="3" name="Image 10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10125" y="171450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76200</xdr:colOff>
      <xdr:row>24</xdr:row>
      <xdr:rowOff>228600</xdr:rowOff>
    </xdr:from>
    <xdr:to>
      <xdr:col>18</xdr:col>
      <xdr:colOff>962025</xdr:colOff>
      <xdr:row>29</xdr:row>
      <xdr:rowOff>19050</xdr:rowOff>
    </xdr:to>
    <xdr:pic>
      <xdr:nvPicPr>
        <xdr:cNvPr id="4" name="Image 10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29175" y="50768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31</xdr:row>
      <xdr:rowOff>66675</xdr:rowOff>
    </xdr:from>
    <xdr:to>
      <xdr:col>9</xdr:col>
      <xdr:colOff>371475</xdr:colOff>
      <xdr:row>35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6486525"/>
          <a:ext cx="11239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8</xdr:col>
      <xdr:colOff>47625</xdr:colOff>
      <xdr:row>4</xdr:row>
      <xdr:rowOff>9525</xdr:rowOff>
    </xdr:to>
    <xdr:pic>
      <xdr:nvPicPr>
        <xdr:cNvPr id="3" name="Image 3" descr="LogoIEN-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8</xdr:row>
      <xdr:rowOff>171450</xdr:rowOff>
    </xdr:from>
    <xdr:to>
      <xdr:col>18</xdr:col>
      <xdr:colOff>981075</xdr:colOff>
      <xdr:row>12</xdr:row>
      <xdr:rowOff>200025</xdr:rowOff>
    </xdr:to>
    <xdr:pic>
      <xdr:nvPicPr>
        <xdr:cNvPr id="4" name="Image 10" descr="chron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91075" y="17240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104775</xdr:colOff>
      <xdr:row>24</xdr:row>
      <xdr:rowOff>190500</xdr:rowOff>
    </xdr:from>
    <xdr:to>
      <xdr:col>18</xdr:col>
      <xdr:colOff>990600</xdr:colOff>
      <xdr:row>28</xdr:row>
      <xdr:rowOff>219075</xdr:rowOff>
    </xdr:to>
    <xdr:pic>
      <xdr:nvPicPr>
        <xdr:cNvPr id="5" name="Image 10" descr="chron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00600" y="50387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0</xdr:row>
      <xdr:rowOff>9525</xdr:rowOff>
    </xdr:from>
    <xdr:to>
      <xdr:col>7</xdr:col>
      <xdr:colOff>171450</xdr:colOff>
      <xdr:row>4</xdr:row>
      <xdr:rowOff>19050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104775</xdr:colOff>
      <xdr:row>8</xdr:row>
      <xdr:rowOff>209550</xdr:rowOff>
    </xdr:from>
    <xdr:to>
      <xdr:col>18</xdr:col>
      <xdr:colOff>990600</xdr:colOff>
      <xdr:row>13</xdr:row>
      <xdr:rowOff>0</xdr:rowOff>
    </xdr:to>
    <xdr:pic>
      <xdr:nvPicPr>
        <xdr:cNvPr id="3" name="Image 10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10125" y="17621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76200</xdr:colOff>
      <xdr:row>24</xdr:row>
      <xdr:rowOff>219075</xdr:rowOff>
    </xdr:from>
    <xdr:to>
      <xdr:col>18</xdr:col>
      <xdr:colOff>962025</xdr:colOff>
      <xdr:row>29</xdr:row>
      <xdr:rowOff>9525</xdr:rowOff>
    </xdr:to>
    <xdr:pic>
      <xdr:nvPicPr>
        <xdr:cNvPr id="4" name="Image 10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81550" y="506730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9525</xdr:rowOff>
    </xdr:from>
    <xdr:to>
      <xdr:col>7</xdr:col>
      <xdr:colOff>180975</xdr:colOff>
      <xdr:row>4</xdr:row>
      <xdr:rowOff>19050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8</xdr:row>
      <xdr:rowOff>209550</xdr:rowOff>
    </xdr:from>
    <xdr:to>
      <xdr:col>18</xdr:col>
      <xdr:colOff>981075</xdr:colOff>
      <xdr:row>13</xdr:row>
      <xdr:rowOff>0</xdr:rowOff>
    </xdr:to>
    <xdr:pic>
      <xdr:nvPicPr>
        <xdr:cNvPr id="3" name="Image 10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91075" y="17430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104775</xdr:colOff>
      <xdr:row>24</xdr:row>
      <xdr:rowOff>200025</xdr:rowOff>
    </xdr:from>
    <xdr:to>
      <xdr:col>18</xdr:col>
      <xdr:colOff>990600</xdr:colOff>
      <xdr:row>28</xdr:row>
      <xdr:rowOff>228600</xdr:rowOff>
    </xdr:to>
    <xdr:pic>
      <xdr:nvPicPr>
        <xdr:cNvPr id="4" name="Image 10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50196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7</xdr:col>
      <xdr:colOff>200025</xdr:colOff>
      <xdr:row>4</xdr:row>
      <xdr:rowOff>9525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24</xdr:row>
      <xdr:rowOff>209550</xdr:rowOff>
    </xdr:from>
    <xdr:to>
      <xdr:col>18</xdr:col>
      <xdr:colOff>971550</xdr:colOff>
      <xdr:row>29</xdr:row>
      <xdr:rowOff>0</xdr:rowOff>
    </xdr:to>
    <xdr:pic>
      <xdr:nvPicPr>
        <xdr:cNvPr id="3" name="Image 10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29175" y="502920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8</xdr:row>
      <xdr:rowOff>190500</xdr:rowOff>
    </xdr:from>
    <xdr:to>
      <xdr:col>18</xdr:col>
      <xdr:colOff>971550</xdr:colOff>
      <xdr:row>12</xdr:row>
      <xdr:rowOff>219075</xdr:rowOff>
    </xdr:to>
    <xdr:pic>
      <xdr:nvPicPr>
        <xdr:cNvPr id="4" name="Image 10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29175" y="17240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16</xdr:row>
      <xdr:rowOff>38100</xdr:rowOff>
    </xdr:from>
    <xdr:to>
      <xdr:col>11</xdr:col>
      <xdr:colOff>123825</xdr:colOff>
      <xdr:row>18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3352800"/>
          <a:ext cx="2085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9525</xdr:rowOff>
    </xdr:from>
    <xdr:to>
      <xdr:col>8</xdr:col>
      <xdr:colOff>38100</xdr:colOff>
      <xdr:row>4</xdr:row>
      <xdr:rowOff>19050</xdr:rowOff>
    </xdr:to>
    <xdr:pic>
      <xdr:nvPicPr>
        <xdr:cNvPr id="3" name="Image 4" descr="LogoIEN-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104775</xdr:colOff>
      <xdr:row>8</xdr:row>
      <xdr:rowOff>200025</xdr:rowOff>
    </xdr:from>
    <xdr:to>
      <xdr:col>18</xdr:col>
      <xdr:colOff>990600</xdr:colOff>
      <xdr:row>12</xdr:row>
      <xdr:rowOff>228600</xdr:rowOff>
    </xdr:to>
    <xdr:pic>
      <xdr:nvPicPr>
        <xdr:cNvPr id="4" name="Image 10" descr="chron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10125" y="175260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24</xdr:row>
      <xdr:rowOff>219075</xdr:rowOff>
    </xdr:from>
    <xdr:to>
      <xdr:col>18</xdr:col>
      <xdr:colOff>981075</xdr:colOff>
      <xdr:row>29</xdr:row>
      <xdr:rowOff>9525</xdr:rowOff>
    </xdr:to>
    <xdr:pic>
      <xdr:nvPicPr>
        <xdr:cNvPr id="5" name="Image 10" descr="chron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00600" y="506730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30</xdr:row>
      <xdr:rowOff>0</xdr:rowOff>
    </xdr:from>
    <xdr:to>
      <xdr:col>16</xdr:col>
      <xdr:colOff>304800</xdr:colOff>
      <xdr:row>35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6229350"/>
          <a:ext cx="29146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76200</xdr:colOff>
      <xdr:row>4</xdr:row>
      <xdr:rowOff>9525</xdr:rowOff>
    </xdr:to>
    <xdr:pic>
      <xdr:nvPicPr>
        <xdr:cNvPr id="3" name="Image 4" descr="LogoIEN-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8</xdr:row>
      <xdr:rowOff>190500</xdr:rowOff>
    </xdr:from>
    <xdr:to>
      <xdr:col>18</xdr:col>
      <xdr:colOff>981075</xdr:colOff>
      <xdr:row>12</xdr:row>
      <xdr:rowOff>219075</xdr:rowOff>
    </xdr:to>
    <xdr:pic>
      <xdr:nvPicPr>
        <xdr:cNvPr id="4" name="Image 10" descr="chron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17430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24</xdr:row>
      <xdr:rowOff>190500</xdr:rowOff>
    </xdr:from>
    <xdr:to>
      <xdr:col>18</xdr:col>
      <xdr:colOff>981075</xdr:colOff>
      <xdr:row>28</xdr:row>
      <xdr:rowOff>219075</xdr:rowOff>
    </xdr:to>
    <xdr:pic>
      <xdr:nvPicPr>
        <xdr:cNvPr id="5" name="Image 10" descr="chron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50387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16</xdr:row>
      <xdr:rowOff>28575</xdr:rowOff>
    </xdr:from>
    <xdr:to>
      <xdr:col>15</xdr:col>
      <xdr:colOff>161925</xdr:colOff>
      <xdr:row>18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3343275"/>
          <a:ext cx="2981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9525</xdr:rowOff>
    </xdr:from>
    <xdr:to>
      <xdr:col>8</xdr:col>
      <xdr:colOff>38100</xdr:colOff>
      <xdr:row>4</xdr:row>
      <xdr:rowOff>19050</xdr:rowOff>
    </xdr:to>
    <xdr:pic>
      <xdr:nvPicPr>
        <xdr:cNvPr id="3" name="Image 4" descr="LogoIEN-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8</xdr:row>
      <xdr:rowOff>114300</xdr:rowOff>
    </xdr:from>
    <xdr:to>
      <xdr:col>18</xdr:col>
      <xdr:colOff>981075</xdr:colOff>
      <xdr:row>12</xdr:row>
      <xdr:rowOff>142875</xdr:rowOff>
    </xdr:to>
    <xdr:pic>
      <xdr:nvPicPr>
        <xdr:cNvPr id="4" name="Image 10" descr="chron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00600" y="16668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24</xdr:row>
      <xdr:rowOff>114300</xdr:rowOff>
    </xdr:from>
    <xdr:to>
      <xdr:col>18</xdr:col>
      <xdr:colOff>981075</xdr:colOff>
      <xdr:row>28</xdr:row>
      <xdr:rowOff>142875</xdr:rowOff>
    </xdr:to>
    <xdr:pic>
      <xdr:nvPicPr>
        <xdr:cNvPr id="5" name="Image 10" descr="chron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00600" y="49625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7</xdr:col>
      <xdr:colOff>161925</xdr:colOff>
      <xdr:row>4</xdr:row>
      <xdr:rowOff>9525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8</xdr:row>
      <xdr:rowOff>133350</xdr:rowOff>
    </xdr:from>
    <xdr:to>
      <xdr:col>18</xdr:col>
      <xdr:colOff>904875</xdr:colOff>
      <xdr:row>12</xdr:row>
      <xdr:rowOff>161925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05350" y="16668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76200</xdr:colOff>
      <xdr:row>25</xdr:row>
      <xdr:rowOff>123825</xdr:rowOff>
    </xdr:from>
    <xdr:to>
      <xdr:col>18</xdr:col>
      <xdr:colOff>962025</xdr:colOff>
      <xdr:row>29</xdr:row>
      <xdr:rowOff>152400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0" y="518160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9525</xdr:rowOff>
    </xdr:from>
    <xdr:to>
      <xdr:col>7</xdr:col>
      <xdr:colOff>200025</xdr:colOff>
      <xdr:row>4</xdr:row>
      <xdr:rowOff>19050</xdr:rowOff>
    </xdr:to>
    <xdr:pic>
      <xdr:nvPicPr>
        <xdr:cNvPr id="2" name="Image 3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114300</xdr:colOff>
      <xdr:row>8</xdr:row>
      <xdr:rowOff>180975</xdr:rowOff>
    </xdr:from>
    <xdr:to>
      <xdr:col>18</xdr:col>
      <xdr:colOff>1000125</xdr:colOff>
      <xdr:row>12</xdr:row>
      <xdr:rowOff>209550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72025" y="173355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123825</xdr:colOff>
      <xdr:row>24</xdr:row>
      <xdr:rowOff>171450</xdr:rowOff>
    </xdr:from>
    <xdr:to>
      <xdr:col>18</xdr:col>
      <xdr:colOff>1009650</xdr:colOff>
      <xdr:row>28</xdr:row>
      <xdr:rowOff>200025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81550" y="50196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104775</xdr:colOff>
      <xdr:row>13</xdr:row>
      <xdr:rowOff>95250</xdr:rowOff>
    </xdr:from>
    <xdr:to>
      <xdr:col>18</xdr:col>
      <xdr:colOff>990600</xdr:colOff>
      <xdr:row>18</xdr:row>
      <xdr:rowOff>123825</xdr:rowOff>
    </xdr:to>
    <xdr:pic>
      <xdr:nvPicPr>
        <xdr:cNvPr id="3" name="Image 3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281940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30</xdr:row>
      <xdr:rowOff>95250</xdr:rowOff>
    </xdr:from>
    <xdr:to>
      <xdr:col>18</xdr:col>
      <xdr:colOff>981075</xdr:colOff>
      <xdr:row>35</xdr:row>
      <xdr:rowOff>123825</xdr:rowOff>
    </xdr:to>
    <xdr:pic>
      <xdr:nvPicPr>
        <xdr:cNvPr id="4" name="Image 4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62960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32</xdr:row>
      <xdr:rowOff>190500</xdr:rowOff>
    </xdr:from>
    <xdr:to>
      <xdr:col>17</xdr:col>
      <xdr:colOff>57150</xdr:colOff>
      <xdr:row>35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6800850"/>
          <a:ext cx="4486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9525</xdr:rowOff>
    </xdr:from>
    <xdr:to>
      <xdr:col>6</xdr:col>
      <xdr:colOff>266700</xdr:colOff>
      <xdr:row>4</xdr:row>
      <xdr:rowOff>19050</xdr:rowOff>
    </xdr:to>
    <xdr:pic>
      <xdr:nvPicPr>
        <xdr:cNvPr id="3" name="Image 3" descr="LogoIEN-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8</xdr:row>
      <xdr:rowOff>219075</xdr:rowOff>
    </xdr:from>
    <xdr:to>
      <xdr:col>18</xdr:col>
      <xdr:colOff>914400</xdr:colOff>
      <xdr:row>13</xdr:row>
      <xdr:rowOff>9525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76800" y="177165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24</xdr:row>
      <xdr:rowOff>180975</xdr:rowOff>
    </xdr:from>
    <xdr:to>
      <xdr:col>18</xdr:col>
      <xdr:colOff>895350</xdr:colOff>
      <xdr:row>28</xdr:row>
      <xdr:rowOff>209550</xdr:rowOff>
    </xdr:to>
    <xdr:pic>
      <xdr:nvPicPr>
        <xdr:cNvPr id="5" name="Imag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502920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7</xdr:col>
      <xdr:colOff>104775</xdr:colOff>
      <xdr:row>4</xdr:row>
      <xdr:rowOff>9525</xdr:rowOff>
    </xdr:to>
    <xdr:pic>
      <xdr:nvPicPr>
        <xdr:cNvPr id="2" name="Image 3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8</xdr:row>
      <xdr:rowOff>152400</xdr:rowOff>
    </xdr:from>
    <xdr:to>
      <xdr:col>18</xdr:col>
      <xdr:colOff>904875</xdr:colOff>
      <xdr:row>12</xdr:row>
      <xdr:rowOff>180975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76775" y="17049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24</xdr:row>
      <xdr:rowOff>200025</xdr:rowOff>
    </xdr:from>
    <xdr:to>
      <xdr:col>18</xdr:col>
      <xdr:colOff>914400</xdr:colOff>
      <xdr:row>28</xdr:row>
      <xdr:rowOff>228600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86300" y="504825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29</xdr:row>
      <xdr:rowOff>85725</xdr:rowOff>
    </xdr:from>
    <xdr:to>
      <xdr:col>15</xdr:col>
      <xdr:colOff>133350</xdr:colOff>
      <xdr:row>35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" y="6124575"/>
          <a:ext cx="25431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8</xdr:col>
      <xdr:colOff>38100</xdr:colOff>
      <xdr:row>4</xdr:row>
      <xdr:rowOff>9525</xdr:rowOff>
    </xdr:to>
    <xdr:pic>
      <xdr:nvPicPr>
        <xdr:cNvPr id="3" name="Image 3" descr="LogoIEN-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8</xdr:row>
      <xdr:rowOff>219075</xdr:rowOff>
    </xdr:from>
    <xdr:to>
      <xdr:col>18</xdr:col>
      <xdr:colOff>904875</xdr:colOff>
      <xdr:row>13</xdr:row>
      <xdr:rowOff>9525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24400" y="177165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76200</xdr:colOff>
      <xdr:row>24</xdr:row>
      <xdr:rowOff>200025</xdr:rowOff>
    </xdr:from>
    <xdr:to>
      <xdr:col>18</xdr:col>
      <xdr:colOff>962025</xdr:colOff>
      <xdr:row>28</xdr:row>
      <xdr:rowOff>228600</xdr:rowOff>
    </xdr:to>
    <xdr:pic>
      <xdr:nvPicPr>
        <xdr:cNvPr id="5" name="Imag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81550" y="504825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9525</xdr:rowOff>
    </xdr:from>
    <xdr:to>
      <xdr:col>8</xdr:col>
      <xdr:colOff>19050</xdr:colOff>
      <xdr:row>4</xdr:row>
      <xdr:rowOff>19050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8</xdr:row>
      <xdr:rowOff>142875</xdr:rowOff>
    </xdr:from>
    <xdr:to>
      <xdr:col>18</xdr:col>
      <xdr:colOff>971550</xdr:colOff>
      <xdr:row>12</xdr:row>
      <xdr:rowOff>171450</xdr:rowOff>
    </xdr:to>
    <xdr:pic>
      <xdr:nvPicPr>
        <xdr:cNvPr id="3" name="Image 3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10125" y="169545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24</xdr:row>
      <xdr:rowOff>161925</xdr:rowOff>
    </xdr:from>
    <xdr:to>
      <xdr:col>18</xdr:col>
      <xdr:colOff>981075</xdr:colOff>
      <xdr:row>28</xdr:row>
      <xdr:rowOff>190500</xdr:rowOff>
    </xdr:to>
    <xdr:pic>
      <xdr:nvPicPr>
        <xdr:cNvPr id="4" name="Image 4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19650" y="501015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</xdr:rowOff>
    </xdr:from>
    <xdr:to>
      <xdr:col>7</xdr:col>
      <xdr:colOff>57150</xdr:colOff>
      <xdr:row>4</xdr:row>
      <xdr:rowOff>19050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8</xdr:row>
      <xdr:rowOff>152400</xdr:rowOff>
    </xdr:from>
    <xdr:to>
      <xdr:col>17</xdr:col>
      <xdr:colOff>1009650</xdr:colOff>
      <xdr:row>12</xdr:row>
      <xdr:rowOff>180975</xdr:rowOff>
    </xdr:to>
    <xdr:pic>
      <xdr:nvPicPr>
        <xdr:cNvPr id="3" name="Image 4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29175" y="17049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25</xdr:row>
      <xdr:rowOff>57150</xdr:rowOff>
    </xdr:from>
    <xdr:to>
      <xdr:col>17</xdr:col>
      <xdr:colOff>990600</xdr:colOff>
      <xdr:row>29</xdr:row>
      <xdr:rowOff>85725</xdr:rowOff>
    </xdr:to>
    <xdr:pic>
      <xdr:nvPicPr>
        <xdr:cNvPr id="4" name="Image 4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10125" y="514350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33</xdr:row>
      <xdr:rowOff>38100</xdr:rowOff>
    </xdr:from>
    <xdr:to>
      <xdr:col>14</xdr:col>
      <xdr:colOff>219075</xdr:colOff>
      <xdr:row>35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6848475"/>
          <a:ext cx="2905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8</xdr:col>
      <xdr:colOff>38100</xdr:colOff>
      <xdr:row>4</xdr:row>
      <xdr:rowOff>9525</xdr:rowOff>
    </xdr:to>
    <xdr:pic>
      <xdr:nvPicPr>
        <xdr:cNvPr id="3" name="Image 3" descr="LogoIEN-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8</xdr:col>
      <xdr:colOff>28575</xdr:colOff>
      <xdr:row>4</xdr:row>
      <xdr:rowOff>9525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76200</xdr:colOff>
      <xdr:row>8</xdr:row>
      <xdr:rowOff>171450</xdr:rowOff>
    </xdr:from>
    <xdr:to>
      <xdr:col>18</xdr:col>
      <xdr:colOff>962025</xdr:colOff>
      <xdr:row>12</xdr:row>
      <xdr:rowOff>200025</xdr:rowOff>
    </xdr:to>
    <xdr:pic>
      <xdr:nvPicPr>
        <xdr:cNvPr id="3" name="Image 10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81550" y="17240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24</xdr:row>
      <xdr:rowOff>180975</xdr:rowOff>
    </xdr:from>
    <xdr:to>
      <xdr:col>18</xdr:col>
      <xdr:colOff>971550</xdr:colOff>
      <xdr:row>28</xdr:row>
      <xdr:rowOff>209550</xdr:rowOff>
    </xdr:to>
    <xdr:pic>
      <xdr:nvPicPr>
        <xdr:cNvPr id="4" name="Image 10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91075" y="502920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</xdr:rowOff>
    </xdr:from>
    <xdr:to>
      <xdr:col>8</xdr:col>
      <xdr:colOff>28575</xdr:colOff>
      <xdr:row>4</xdr:row>
      <xdr:rowOff>19050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104775</xdr:colOff>
      <xdr:row>8</xdr:row>
      <xdr:rowOff>180975</xdr:rowOff>
    </xdr:from>
    <xdr:to>
      <xdr:col>18</xdr:col>
      <xdr:colOff>990600</xdr:colOff>
      <xdr:row>12</xdr:row>
      <xdr:rowOff>209550</xdr:rowOff>
    </xdr:to>
    <xdr:pic>
      <xdr:nvPicPr>
        <xdr:cNvPr id="3" name="Image 10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10125" y="173355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104775</xdr:colOff>
      <xdr:row>24</xdr:row>
      <xdr:rowOff>190500</xdr:rowOff>
    </xdr:from>
    <xdr:to>
      <xdr:col>18</xdr:col>
      <xdr:colOff>990600</xdr:colOff>
      <xdr:row>28</xdr:row>
      <xdr:rowOff>219075</xdr:rowOff>
    </xdr:to>
    <xdr:pic>
      <xdr:nvPicPr>
        <xdr:cNvPr id="4" name="Image 10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10125" y="50387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190500</xdr:colOff>
      <xdr:row>4</xdr:row>
      <xdr:rowOff>9525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114300</xdr:colOff>
      <xdr:row>24</xdr:row>
      <xdr:rowOff>190500</xdr:rowOff>
    </xdr:from>
    <xdr:to>
      <xdr:col>17</xdr:col>
      <xdr:colOff>1000125</xdr:colOff>
      <xdr:row>28</xdr:row>
      <xdr:rowOff>219075</xdr:rowOff>
    </xdr:to>
    <xdr:pic>
      <xdr:nvPicPr>
        <xdr:cNvPr id="3" name="Image 10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33925" y="501015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8</xdr:row>
      <xdr:rowOff>190500</xdr:rowOff>
    </xdr:from>
    <xdr:to>
      <xdr:col>17</xdr:col>
      <xdr:colOff>971550</xdr:colOff>
      <xdr:row>12</xdr:row>
      <xdr:rowOff>219075</xdr:rowOff>
    </xdr:to>
    <xdr:pic>
      <xdr:nvPicPr>
        <xdr:cNvPr id="4" name="Image 10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05350" y="17240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17</xdr:row>
      <xdr:rowOff>19050</xdr:rowOff>
    </xdr:from>
    <xdr:to>
      <xdr:col>15</xdr:col>
      <xdr:colOff>76200</xdr:colOff>
      <xdr:row>18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3524250"/>
          <a:ext cx="2571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9525</xdr:rowOff>
    </xdr:from>
    <xdr:to>
      <xdr:col>8</xdr:col>
      <xdr:colOff>38100</xdr:colOff>
      <xdr:row>4</xdr:row>
      <xdr:rowOff>19050</xdr:rowOff>
    </xdr:to>
    <xdr:pic>
      <xdr:nvPicPr>
        <xdr:cNvPr id="3" name="Image 3" descr="LogoIEN-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76200</xdr:colOff>
      <xdr:row>8</xdr:row>
      <xdr:rowOff>171450</xdr:rowOff>
    </xdr:from>
    <xdr:to>
      <xdr:col>18</xdr:col>
      <xdr:colOff>962025</xdr:colOff>
      <xdr:row>12</xdr:row>
      <xdr:rowOff>200025</xdr:rowOff>
    </xdr:to>
    <xdr:pic>
      <xdr:nvPicPr>
        <xdr:cNvPr id="4" name="Image 10" descr="chron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81550" y="17240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25</xdr:row>
      <xdr:rowOff>9525</xdr:rowOff>
    </xdr:from>
    <xdr:to>
      <xdr:col>18</xdr:col>
      <xdr:colOff>981075</xdr:colOff>
      <xdr:row>29</xdr:row>
      <xdr:rowOff>38100</xdr:rowOff>
    </xdr:to>
    <xdr:pic>
      <xdr:nvPicPr>
        <xdr:cNvPr id="5" name="Image 10" descr="chron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00600" y="50958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9"/>
  <sheetViews>
    <sheetView tabSelected="1" zoomScalePageLayoutView="0" workbookViewId="0" topLeftCell="A1">
      <selection activeCell="G10" sqref="G10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2.00390625" style="0" customWidth="1"/>
    <col min="5" max="5" width="3.57421875" style="0" customWidth="1"/>
    <col min="6" max="6" width="2.140625" style="0" customWidth="1"/>
    <col min="7" max="7" width="3.421875" style="0" customWidth="1"/>
    <col min="8" max="8" width="3.140625" style="0" customWidth="1"/>
    <col min="9" max="9" width="5.421875" style="0" customWidth="1"/>
    <col min="10" max="10" width="6.421875" style="0" customWidth="1"/>
    <col min="11" max="11" width="4.57421875" style="0" customWidth="1"/>
    <col min="12" max="12" width="2.140625" style="0" customWidth="1"/>
    <col min="13" max="13" width="4.28125" style="0" customWidth="1"/>
    <col min="14" max="14" width="2.140625" style="0" customWidth="1"/>
    <col min="15" max="15" width="4.0039062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3" width="0" style="0" hidden="1" customWidth="1"/>
    <col min="24" max="24" width="4.8515625" style="0" hidden="1" customWidth="1"/>
    <col min="25" max="25" width="2.28125" style="0" hidden="1" customWidth="1"/>
    <col min="26" max="26" width="4.8515625" style="0" hidden="1" customWidth="1"/>
    <col min="27" max="27" width="2.7109375" style="0" hidden="1" customWidth="1"/>
    <col min="28" max="28" width="4.8515625" style="0" hidden="1" customWidth="1"/>
    <col min="29" max="29" width="2.140625" style="0" hidden="1" customWidth="1"/>
    <col min="30" max="32" width="4.8515625" style="0" hidden="1" customWidth="1"/>
    <col min="33" max="33" width="2.140625" style="0" hidden="1" customWidth="1"/>
    <col min="34" max="34" width="4.8515625" style="0" hidden="1" customWidth="1"/>
    <col min="35" max="35" width="1.8515625" style="0" hidden="1" customWidth="1"/>
    <col min="36" max="36" width="4.8515625" style="0" hidden="1" customWidth="1"/>
    <col min="37" max="37" width="1.8515625" style="0" hidden="1" customWidth="1"/>
    <col min="38" max="38" width="4.8515625" style="0" hidden="1" customWidth="1"/>
  </cols>
  <sheetData>
    <row r="1" spans="1:38" ht="15.75" customHeight="1">
      <c r="A1" s="99"/>
      <c r="B1" s="87" t="s">
        <v>27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9"/>
      <c r="S1" s="83" t="s">
        <v>29</v>
      </c>
      <c r="T1" s="22" t="s">
        <v>2</v>
      </c>
      <c r="U1" s="23" t="s">
        <v>1</v>
      </c>
      <c r="V1" s="23" t="s">
        <v>3</v>
      </c>
      <c r="X1" s="21">
        <f ca="1">_XLL.ALEA.ENTRE.BORNES($U$2,$V$2)</f>
        <v>5</v>
      </c>
      <c r="Y1" s="5" t="s">
        <v>6</v>
      </c>
      <c r="Z1" s="21">
        <f ca="1">_XLL.ALEA.ENTRE.BORNES($U$2,$V$2)</f>
        <v>5</v>
      </c>
      <c r="AA1" s="5" t="s">
        <v>6</v>
      </c>
      <c r="AB1" s="21">
        <f ca="1">_XLL.ALEA.ENTRE.BORNES($U$2,$V$2)</f>
        <v>4</v>
      </c>
      <c r="AC1" s="5" t="s">
        <v>7</v>
      </c>
      <c r="AD1" s="26" t="s">
        <v>8</v>
      </c>
      <c r="AE1" s="26"/>
      <c r="AF1" s="21">
        <f ca="1">_XLL.ALEA.ENTRE.BORNES($U$2,$V$2)</f>
        <v>2</v>
      </c>
      <c r="AG1" s="5" t="s">
        <v>6</v>
      </c>
      <c r="AH1" s="21">
        <f ca="1">_XLL.ALEA.ENTRE.BORNES($U$2,$V$2)</f>
        <v>3</v>
      </c>
      <c r="AI1" s="5" t="s">
        <v>6</v>
      </c>
      <c r="AJ1" s="21">
        <f ca="1">_XLL.ALEA.ENTRE.BORNES($U$2,$V$2)</f>
        <v>6</v>
      </c>
      <c r="AK1" s="5" t="s">
        <v>7</v>
      </c>
      <c r="AL1" s="26" t="s">
        <v>8</v>
      </c>
    </row>
    <row r="2" spans="1:38" ht="15" customHeight="1">
      <c r="A2" s="100"/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2"/>
      <c r="S2" s="84"/>
      <c r="T2" t="s">
        <v>4</v>
      </c>
      <c r="U2">
        <v>1</v>
      </c>
      <c r="V2">
        <v>9</v>
      </c>
      <c r="X2" s="21">
        <f ca="1">_XLL.ALEA.ENTRE.BORNES($U$2,$V$2)</f>
        <v>6</v>
      </c>
      <c r="Y2" s="5" t="s">
        <v>6</v>
      </c>
      <c r="Z2" s="21">
        <f ca="1">_XLL.ALEA.ENTRE.BORNES($U$2,$V$2)</f>
        <v>7</v>
      </c>
      <c r="AA2" s="5" t="s">
        <v>6</v>
      </c>
      <c r="AB2" s="21">
        <f ca="1">_XLL.ALEA.ENTRE.BORNES($U$2,$V$2)</f>
        <v>9</v>
      </c>
      <c r="AC2" s="5" t="s">
        <v>7</v>
      </c>
      <c r="AD2" s="26" t="s">
        <v>8</v>
      </c>
      <c r="AE2" s="5"/>
      <c r="AF2" s="21">
        <f ca="1">_XLL.ALEA.ENTRE.BORNES($U$2,$V$2)</f>
        <v>8</v>
      </c>
      <c r="AG2" s="5" t="s">
        <v>6</v>
      </c>
      <c r="AH2" s="21">
        <f ca="1">_XLL.ALEA.ENTRE.BORNES($U$2,$V$2)</f>
        <v>5</v>
      </c>
      <c r="AI2" s="5" t="s">
        <v>6</v>
      </c>
      <c r="AJ2" s="21">
        <f ca="1">_XLL.ALEA.ENTRE.BORNES($U$2,$V$2)</f>
        <v>7</v>
      </c>
      <c r="AK2" s="5" t="s">
        <v>7</v>
      </c>
      <c r="AL2" s="26" t="s">
        <v>8</v>
      </c>
    </row>
    <row r="3" spans="1:38" ht="15" customHeight="1">
      <c r="A3" s="100"/>
      <c r="C3" s="33"/>
      <c r="D3" s="33"/>
      <c r="E3" s="33"/>
      <c r="F3" s="33"/>
      <c r="G3" s="33"/>
      <c r="H3" s="33"/>
      <c r="I3" s="33"/>
      <c r="J3" s="102" t="s">
        <v>26</v>
      </c>
      <c r="K3" s="102"/>
      <c r="L3" s="102"/>
      <c r="M3" s="102"/>
      <c r="N3" s="102"/>
      <c r="O3" s="102"/>
      <c r="P3" s="102"/>
      <c r="Q3" s="102"/>
      <c r="R3" s="103"/>
      <c r="S3" s="85"/>
      <c r="T3" t="s">
        <v>5</v>
      </c>
      <c r="U3">
        <v>1</v>
      </c>
      <c r="V3">
        <v>9</v>
      </c>
      <c r="X3" s="21">
        <f ca="1">_XLL.ALEA.ENTRE.BORNES($U$2,$V$2)</f>
        <v>1</v>
      </c>
      <c r="Y3" s="5" t="s">
        <v>6</v>
      </c>
      <c r="Z3" s="21">
        <f ca="1">_XLL.ALEA.ENTRE.BORNES($U$2,$V$2)</f>
        <v>1</v>
      </c>
      <c r="AA3" s="5" t="s">
        <v>6</v>
      </c>
      <c r="AB3" s="21">
        <f ca="1">_XLL.ALEA.ENTRE.BORNES($U$2,$V$2)</f>
        <v>2</v>
      </c>
      <c r="AC3" s="5" t="s">
        <v>7</v>
      </c>
      <c r="AD3" s="26" t="s">
        <v>8</v>
      </c>
      <c r="AE3" s="5"/>
      <c r="AF3" s="21">
        <f ca="1">_XLL.ALEA.ENTRE.BORNES($U$2,$V$2)</f>
        <v>6</v>
      </c>
      <c r="AG3" s="5" t="s">
        <v>6</v>
      </c>
      <c r="AH3" s="21">
        <f ca="1">_XLL.ALEA.ENTRE.BORNES($U$2,$V$2)</f>
        <v>7</v>
      </c>
      <c r="AI3" s="5" t="s">
        <v>6</v>
      </c>
      <c r="AJ3" s="21">
        <f ca="1">_XLL.ALEA.ENTRE.BORNES($U$2,$V$2)</f>
        <v>5</v>
      </c>
      <c r="AK3" s="5" t="s">
        <v>7</v>
      </c>
      <c r="AL3" s="26" t="s">
        <v>8</v>
      </c>
    </row>
    <row r="4" spans="1:38" ht="15" customHeight="1">
      <c r="A4" s="101"/>
      <c r="B4" s="14"/>
      <c r="C4" s="93" t="s">
        <v>28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4"/>
      <c r="S4" s="86"/>
      <c r="X4" s="21">
        <f ca="1">_XLL.ALEA.ENTRE.BORNES($U$2,$V$2)</f>
        <v>4</v>
      </c>
      <c r="Y4" s="5" t="s">
        <v>6</v>
      </c>
      <c r="Z4" s="21">
        <f ca="1">_XLL.ALEA.ENTRE.BORNES($U$2,$V$2)</f>
        <v>4</v>
      </c>
      <c r="AA4" s="5" t="s">
        <v>6</v>
      </c>
      <c r="AB4" s="21">
        <f ca="1">_XLL.ALEA.ENTRE.BORNES($U$2,$V$2)</f>
        <v>2</v>
      </c>
      <c r="AC4" s="5" t="s">
        <v>7</v>
      </c>
      <c r="AD4" s="26" t="s">
        <v>8</v>
      </c>
      <c r="AE4" s="5"/>
      <c r="AF4" s="21">
        <f ca="1">_XLL.ALEA.ENTRE.BORNES($U$2,$V$2)</f>
        <v>6</v>
      </c>
      <c r="AG4" s="5" t="s">
        <v>6</v>
      </c>
      <c r="AH4" s="21">
        <f ca="1">_XLL.ALEA.ENTRE.BORNES($U$2,$V$2)</f>
        <v>6</v>
      </c>
      <c r="AI4" s="5" t="s">
        <v>6</v>
      </c>
      <c r="AJ4" s="21">
        <f ca="1">_XLL.ALEA.ENTRE.BORNES($U$2,$V$2)</f>
        <v>3</v>
      </c>
      <c r="AK4" s="5" t="s">
        <v>7</v>
      </c>
      <c r="AL4" s="26" t="s">
        <v>8</v>
      </c>
    </row>
    <row r="5" spans="1:38" ht="15">
      <c r="A5" s="95" t="s">
        <v>30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7"/>
      <c r="S5" s="104" t="s">
        <v>0</v>
      </c>
      <c r="X5" s="21">
        <f ca="1">_XLL.ALEA.ENTRE.BORNES($U$2,$V$2)</f>
        <v>8</v>
      </c>
      <c r="Y5" s="5" t="s">
        <v>6</v>
      </c>
      <c r="Z5" s="21">
        <f ca="1">_XLL.ALEA.ENTRE.BORNES($U$2,$V$2)</f>
        <v>4</v>
      </c>
      <c r="AA5" s="5" t="s">
        <v>6</v>
      </c>
      <c r="AB5" s="21">
        <f ca="1">_XLL.ALEA.ENTRE.BORNES($U$2,$V$2)</f>
        <v>9</v>
      </c>
      <c r="AC5" s="5" t="s">
        <v>7</v>
      </c>
      <c r="AD5" s="26" t="s">
        <v>8</v>
      </c>
      <c r="AE5" s="5"/>
      <c r="AF5" s="21">
        <f ca="1">_XLL.ALEA.ENTRE.BORNES($U$2,$V$2)</f>
        <v>5</v>
      </c>
      <c r="AG5" s="5" t="s">
        <v>6</v>
      </c>
      <c r="AH5" s="21">
        <f ca="1">_XLL.ALEA.ENTRE.BORNES($U$2,$V$2)</f>
        <v>2</v>
      </c>
      <c r="AI5" s="5" t="s">
        <v>6</v>
      </c>
      <c r="AJ5" s="21">
        <f ca="1">_XLL.ALEA.ENTRE.BORNES($U$2,$V$2)</f>
        <v>3</v>
      </c>
      <c r="AK5" s="5" t="s">
        <v>7</v>
      </c>
      <c r="AL5" s="26" t="s">
        <v>8</v>
      </c>
    </row>
    <row r="6" spans="1:19" ht="15">
      <c r="A6" s="98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  <c r="S6" s="105"/>
    </row>
    <row r="7" spans="1:19" ht="1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3"/>
    </row>
    <row r="8" spans="1:19" ht="15">
      <c r="A8" s="19" t="s">
        <v>34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/>
    </row>
    <row r="9" spans="1:19" ht="18.75">
      <c r="A9" s="4"/>
      <c r="B9" s="26"/>
      <c r="C9" s="39">
        <f ca="1">IF(Z1+AB1=10,_XLL.ALEA.ENTRE.BORNES($U$2,$V$2),10-AB1)</f>
        <v>6</v>
      </c>
      <c r="D9" s="41" t="s">
        <v>6</v>
      </c>
      <c r="E9" s="39">
        <f>Z1</f>
        <v>5</v>
      </c>
      <c r="F9" s="41" t="s">
        <v>6</v>
      </c>
      <c r="G9" s="39">
        <f>AB1</f>
        <v>4</v>
      </c>
      <c r="H9" s="41" t="s">
        <v>7</v>
      </c>
      <c r="I9" s="40" t="s">
        <v>8</v>
      </c>
      <c r="J9" s="40"/>
      <c r="K9" s="39">
        <f>AF1</f>
        <v>2</v>
      </c>
      <c r="L9" s="41" t="s">
        <v>6</v>
      </c>
      <c r="M9" s="39">
        <f ca="1">IF(AF1+AJ1=10,_XLL.ALEA.ENTRE.BORNES($U$2,$V$2),10-AF1)</f>
        <v>8</v>
      </c>
      <c r="N9" s="41" t="s">
        <v>6</v>
      </c>
      <c r="O9" s="39">
        <f>AJ1</f>
        <v>6</v>
      </c>
      <c r="P9" s="41" t="s">
        <v>7</v>
      </c>
      <c r="Q9" s="40" t="s">
        <v>8</v>
      </c>
      <c r="R9" s="26"/>
      <c r="S9" s="6"/>
    </row>
    <row r="10" spans="1:19" ht="18.75">
      <c r="A10" s="4"/>
      <c r="B10" s="5"/>
      <c r="C10" s="39">
        <f>X2</f>
        <v>6</v>
      </c>
      <c r="D10" s="41" t="s">
        <v>6</v>
      </c>
      <c r="E10" s="39">
        <f ca="1">IF(X2+AB2=10,_XLL.ALEA.ENTRE.BORNES($U$2,$V$2),10-X2)</f>
        <v>4</v>
      </c>
      <c r="F10" s="41" t="s">
        <v>6</v>
      </c>
      <c r="G10" s="39">
        <f>AB2</f>
        <v>9</v>
      </c>
      <c r="H10" s="41" t="s">
        <v>7</v>
      </c>
      <c r="I10" s="40" t="s">
        <v>8</v>
      </c>
      <c r="J10" s="41"/>
      <c r="K10" s="39">
        <f ca="1">IF(AH2+AJ2=10,_XLL.ALEA.ENTRE.BORNES($U$2,$V$2),10-AJ2)</f>
        <v>3</v>
      </c>
      <c r="L10" s="41" t="s">
        <v>6</v>
      </c>
      <c r="M10" s="39">
        <f>AH2</f>
        <v>5</v>
      </c>
      <c r="N10" s="41" t="s">
        <v>6</v>
      </c>
      <c r="O10" s="39">
        <f>AJ2</f>
        <v>7</v>
      </c>
      <c r="P10" s="41" t="s">
        <v>7</v>
      </c>
      <c r="Q10" s="40" t="s">
        <v>8</v>
      </c>
      <c r="R10" s="5"/>
      <c r="S10" s="6"/>
    </row>
    <row r="11" spans="1:19" ht="18.75">
      <c r="A11" s="4"/>
      <c r="B11" s="5"/>
      <c r="C11" s="39">
        <f>X3</f>
        <v>1</v>
      </c>
      <c r="D11" s="41" t="s">
        <v>6</v>
      </c>
      <c r="E11" s="39">
        <f>Z3</f>
        <v>1</v>
      </c>
      <c r="F11" s="41" t="s">
        <v>6</v>
      </c>
      <c r="G11" s="39">
        <f ca="1">IF(X3+Z3=10,_XLL.ALEA.ENTRE.BORNES($U$2,$V$2),10-X3)</f>
        <v>9</v>
      </c>
      <c r="H11" s="41" t="s">
        <v>7</v>
      </c>
      <c r="I11" s="40" t="s">
        <v>8</v>
      </c>
      <c r="J11" s="41"/>
      <c r="K11" s="39">
        <f ca="1">IF(AH3+AJ3=10,_XLL.ALEA.ENTRE.BORNES($U$2,$V$2),10-AJ3)</f>
        <v>5</v>
      </c>
      <c r="L11" s="41" t="s">
        <v>6</v>
      </c>
      <c r="M11" s="39">
        <f>AH3</f>
        <v>7</v>
      </c>
      <c r="N11" s="41" t="s">
        <v>6</v>
      </c>
      <c r="O11" s="39">
        <f>AJ3</f>
        <v>5</v>
      </c>
      <c r="P11" s="41" t="s">
        <v>7</v>
      </c>
      <c r="Q11" s="40" t="s">
        <v>8</v>
      </c>
      <c r="R11" s="5"/>
      <c r="S11" s="6"/>
    </row>
    <row r="12" spans="1:19" ht="18.75">
      <c r="A12" s="4"/>
      <c r="B12" s="5"/>
      <c r="C12" s="39">
        <f ca="1">IF(Z4+AB4=10,_XLL.ALEA.ENTRE.BORNES($U$2,$V$2),10-AB4)</f>
        <v>8</v>
      </c>
      <c r="D12" s="41" t="s">
        <v>6</v>
      </c>
      <c r="E12" s="39">
        <f>Z4</f>
        <v>4</v>
      </c>
      <c r="F12" s="41" t="s">
        <v>6</v>
      </c>
      <c r="G12" s="39">
        <f>AB4</f>
        <v>2</v>
      </c>
      <c r="H12" s="41" t="s">
        <v>7</v>
      </c>
      <c r="I12" s="40" t="s">
        <v>8</v>
      </c>
      <c r="J12" s="41"/>
      <c r="K12" s="39">
        <f>AF4</f>
        <v>6</v>
      </c>
      <c r="L12" s="41" t="s">
        <v>6</v>
      </c>
      <c r="M12" s="39">
        <f ca="1">IF(AF4+AJ4=10,_XLL.ALEA.ENTRE.BORNES($U$2,$V$2),10-AF4)</f>
        <v>4</v>
      </c>
      <c r="N12" s="41" t="s">
        <v>6</v>
      </c>
      <c r="O12" s="39">
        <f>AJ4</f>
        <v>3</v>
      </c>
      <c r="P12" s="41" t="s">
        <v>7</v>
      </c>
      <c r="Q12" s="40" t="s">
        <v>8</v>
      </c>
      <c r="R12" s="5"/>
      <c r="S12" s="6"/>
    </row>
    <row r="13" spans="1:19" ht="18.75">
      <c r="A13" s="4"/>
      <c r="B13" s="5"/>
      <c r="C13" s="39">
        <f>X5</f>
        <v>8</v>
      </c>
      <c r="D13" s="41" t="s">
        <v>6</v>
      </c>
      <c r="E13" s="39">
        <f ca="1">IF(X5+AB5=10,_XLL.ALEA.ENTRE.BORNES($U$2,$V$2),10-X5)</f>
        <v>2</v>
      </c>
      <c r="F13" s="41" t="s">
        <v>6</v>
      </c>
      <c r="G13" s="39">
        <f>AB5</f>
        <v>9</v>
      </c>
      <c r="H13" s="41" t="s">
        <v>7</v>
      </c>
      <c r="I13" s="40" t="s">
        <v>8</v>
      </c>
      <c r="J13" s="41"/>
      <c r="K13" s="39">
        <f>AF5</f>
        <v>5</v>
      </c>
      <c r="L13" s="41" t="s">
        <v>6</v>
      </c>
      <c r="M13" s="39">
        <f>AH5</f>
        <v>2</v>
      </c>
      <c r="N13" s="41" t="s">
        <v>6</v>
      </c>
      <c r="O13" s="39">
        <f ca="1">IF(AF5+AH5=10,_XLL.ALEA.ENTRE.BORNES($U$2,$V$2),10-AF5)</f>
        <v>5</v>
      </c>
      <c r="P13" s="41" t="s">
        <v>7</v>
      </c>
      <c r="Q13" s="40" t="s">
        <v>8</v>
      </c>
      <c r="R13" s="5"/>
      <c r="S13" s="6"/>
    </row>
    <row r="14" spans="1:19" ht="1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6"/>
    </row>
    <row r="15" spans="1:19" ht="15">
      <c r="A15" s="19" t="s">
        <v>37</v>
      </c>
      <c r="B15" s="24"/>
      <c r="C15" s="5"/>
      <c r="D15" s="5"/>
      <c r="E15" s="5"/>
      <c r="F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6"/>
    </row>
    <row r="16" spans="1:19" ht="15">
      <c r="A16" s="4"/>
      <c r="B16" s="5"/>
      <c r="C16" s="5"/>
      <c r="D16" s="5"/>
      <c r="E16" s="5"/>
      <c r="F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6"/>
    </row>
    <row r="17" spans="1:38" ht="15.75">
      <c r="A17" s="4"/>
      <c r="B17" t="s">
        <v>31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5"/>
      <c r="S17" s="6"/>
      <c r="X17" s="21">
        <f ca="1">_XLL.ALEA.ENTRE.BORNES($U$2,$V$2)</f>
        <v>7</v>
      </c>
      <c r="Y17" s="5" t="s">
        <v>6</v>
      </c>
      <c r="Z17" s="21">
        <f ca="1">_XLL.ALEA.ENTRE.BORNES($U$2,$V$2)</f>
        <v>8</v>
      </c>
      <c r="AA17" s="5" t="s">
        <v>6</v>
      </c>
      <c r="AB17" s="21">
        <f ca="1">_XLL.ALEA.ENTRE.BORNES($U$2,$V$2)</f>
        <v>6</v>
      </c>
      <c r="AC17" s="5" t="s">
        <v>7</v>
      </c>
      <c r="AD17" s="26" t="s">
        <v>8</v>
      </c>
      <c r="AE17" s="26"/>
      <c r="AF17" s="21">
        <f ca="1">_XLL.ALEA.ENTRE.BORNES($U$2,$V$2)</f>
        <v>3</v>
      </c>
      <c r="AG17" s="5" t="s">
        <v>6</v>
      </c>
      <c r="AH17" s="21">
        <f ca="1">_XLL.ALEA.ENTRE.BORNES($U$2,$V$2)</f>
        <v>3</v>
      </c>
      <c r="AI17" s="5" t="s">
        <v>6</v>
      </c>
      <c r="AJ17" s="21">
        <f ca="1">_XLL.ALEA.ENTRE.BORNES($U$2,$V$2)</f>
        <v>6</v>
      </c>
      <c r="AK17" s="5" t="s">
        <v>7</v>
      </c>
      <c r="AL17" s="26" t="s">
        <v>8</v>
      </c>
    </row>
    <row r="18" spans="1:38" ht="15.75">
      <c r="A18" s="4"/>
      <c r="B18" t="s">
        <v>32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5"/>
      <c r="S18" s="6"/>
      <c r="X18" s="21">
        <f ca="1">_XLL.ALEA.ENTRE.BORNES($U$2,$V$2)</f>
        <v>6</v>
      </c>
      <c r="Y18" s="5" t="s">
        <v>6</v>
      </c>
      <c r="Z18" s="21">
        <f ca="1">_XLL.ALEA.ENTRE.BORNES($U$2,$V$2)</f>
        <v>4</v>
      </c>
      <c r="AA18" s="5" t="s">
        <v>6</v>
      </c>
      <c r="AB18" s="21">
        <f ca="1">_XLL.ALEA.ENTRE.BORNES($U$2,$V$2)</f>
        <v>9</v>
      </c>
      <c r="AC18" s="5" t="s">
        <v>7</v>
      </c>
      <c r="AD18" s="26" t="s">
        <v>8</v>
      </c>
      <c r="AE18" s="5"/>
      <c r="AF18" s="21">
        <f ca="1">_XLL.ALEA.ENTRE.BORNES($U$2,$V$2)</f>
        <v>7</v>
      </c>
      <c r="AG18" s="5" t="s">
        <v>6</v>
      </c>
      <c r="AH18" s="21">
        <f ca="1">_XLL.ALEA.ENTRE.BORNES($U$2,$V$2)</f>
        <v>4</v>
      </c>
      <c r="AI18" s="5" t="s">
        <v>6</v>
      </c>
      <c r="AJ18" s="21">
        <f ca="1">_XLL.ALEA.ENTRE.BORNES($U$2,$V$2)</f>
        <v>5</v>
      </c>
      <c r="AK18" s="5" t="s">
        <v>7</v>
      </c>
      <c r="AL18" s="26" t="s">
        <v>8</v>
      </c>
    </row>
    <row r="19" spans="1:38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  <c r="X19" s="21">
        <f ca="1">_XLL.ALEA.ENTRE.BORNES($U$2,$V$2)</f>
        <v>3</v>
      </c>
      <c r="Y19" s="5" t="s">
        <v>6</v>
      </c>
      <c r="Z19" s="21">
        <f ca="1">_XLL.ALEA.ENTRE.BORNES($U$2,$V$2)</f>
        <v>6</v>
      </c>
      <c r="AA19" s="5" t="s">
        <v>6</v>
      </c>
      <c r="AB19" s="21">
        <f ca="1">_XLL.ALEA.ENTRE.BORNES($U$2,$V$2)</f>
        <v>2</v>
      </c>
      <c r="AC19" s="5" t="s">
        <v>7</v>
      </c>
      <c r="AD19" s="26" t="s">
        <v>8</v>
      </c>
      <c r="AE19" s="5"/>
      <c r="AF19" s="21">
        <f ca="1">_XLL.ALEA.ENTRE.BORNES($U$2,$V$2)</f>
        <v>2</v>
      </c>
      <c r="AG19" s="5" t="s">
        <v>6</v>
      </c>
      <c r="AH19" s="21">
        <f ca="1">_XLL.ALEA.ENTRE.BORNES($U$2,$V$2)</f>
        <v>6</v>
      </c>
      <c r="AI19" s="5" t="s">
        <v>6</v>
      </c>
      <c r="AJ19" s="21">
        <f ca="1">_XLL.ALEA.ENTRE.BORNES($U$2,$V$2)</f>
        <v>5</v>
      </c>
      <c r="AK19" s="5" t="s">
        <v>7</v>
      </c>
      <c r="AL19" s="26" t="s">
        <v>8</v>
      </c>
    </row>
    <row r="20" spans="1:38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  <c r="X20" s="21">
        <f ca="1">_XLL.ALEA.ENTRE.BORNES($U$2,$V$2)</f>
        <v>7</v>
      </c>
      <c r="Y20" s="5" t="s">
        <v>6</v>
      </c>
      <c r="Z20" s="21">
        <f ca="1">_XLL.ALEA.ENTRE.BORNES($U$2,$V$2)</f>
        <v>4</v>
      </c>
      <c r="AA20" s="5" t="s">
        <v>6</v>
      </c>
      <c r="AB20" s="21">
        <f ca="1">_XLL.ALEA.ENTRE.BORNES($U$2,$V$2)</f>
        <v>2</v>
      </c>
      <c r="AC20" s="5" t="s">
        <v>7</v>
      </c>
      <c r="AD20" s="26" t="s">
        <v>8</v>
      </c>
      <c r="AE20" s="5"/>
      <c r="AF20" s="21">
        <f ca="1">_XLL.ALEA.ENTRE.BORNES($U$2,$V$2)</f>
        <v>1</v>
      </c>
      <c r="AG20" s="5" t="s">
        <v>6</v>
      </c>
      <c r="AH20" s="21">
        <f ca="1">_XLL.ALEA.ENTRE.BORNES($U$2,$V$2)</f>
        <v>4</v>
      </c>
      <c r="AI20" s="5" t="s">
        <v>6</v>
      </c>
      <c r="AJ20" s="21">
        <f ca="1">_XLL.ALEA.ENTRE.BORNES($U$2,$V$2)</f>
        <v>7</v>
      </c>
      <c r="AK20" s="5" t="s">
        <v>7</v>
      </c>
      <c r="AL20" s="26" t="s">
        <v>8</v>
      </c>
    </row>
    <row r="21" spans="1:38" ht="15">
      <c r="A21" s="20" t="s">
        <v>33</v>
      </c>
      <c r="B21" s="25"/>
      <c r="C21" s="2"/>
      <c r="D21" s="11"/>
      <c r="E21" s="11"/>
      <c r="F21" s="11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8"/>
      <c r="S21" s="104" t="s">
        <v>0</v>
      </c>
      <c r="X21" s="21">
        <f ca="1">_XLL.ALEA.ENTRE.BORNES($U$2,$V$2)</f>
        <v>9</v>
      </c>
      <c r="Y21" s="5" t="s">
        <v>6</v>
      </c>
      <c r="Z21" s="21">
        <f ca="1">_XLL.ALEA.ENTRE.BORNES($U$2,$V$2)</f>
        <v>8</v>
      </c>
      <c r="AA21" s="5" t="s">
        <v>6</v>
      </c>
      <c r="AB21" s="21">
        <f ca="1">_XLL.ALEA.ENTRE.BORNES($U$2,$V$2)</f>
        <v>3</v>
      </c>
      <c r="AC21" s="5" t="s">
        <v>7</v>
      </c>
      <c r="AD21" s="26" t="s">
        <v>8</v>
      </c>
      <c r="AE21" s="5"/>
      <c r="AF21" s="21">
        <f ca="1">_XLL.ALEA.ENTRE.BORNES($U$2,$V$2)</f>
        <v>8</v>
      </c>
      <c r="AG21" s="5" t="s">
        <v>6</v>
      </c>
      <c r="AH21" s="21">
        <f ca="1">_XLL.ALEA.ENTRE.BORNES($U$2,$V$2)</f>
        <v>7</v>
      </c>
      <c r="AI21" s="5" t="s">
        <v>6</v>
      </c>
      <c r="AJ21" s="21">
        <f ca="1">_XLL.ALEA.ENTRE.BORNES($U$2,$V$2)</f>
        <v>7</v>
      </c>
      <c r="AK21" s="5" t="s">
        <v>7</v>
      </c>
      <c r="AL21" s="26" t="s">
        <v>8</v>
      </c>
    </row>
    <row r="22" spans="1:19" ht="15">
      <c r="A22" s="15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2"/>
      <c r="S22" s="105"/>
    </row>
    <row r="23" spans="1:19" ht="15">
      <c r="A23" s="12"/>
      <c r="B23" s="13"/>
      <c r="C23" s="5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3"/>
    </row>
    <row r="24" spans="1:19" ht="15">
      <c r="A24" s="19" t="s">
        <v>34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6"/>
    </row>
    <row r="25" spans="1:19" ht="18.75">
      <c r="A25" s="4"/>
      <c r="B25" s="5"/>
      <c r="C25" s="39">
        <f>X17</f>
        <v>7</v>
      </c>
      <c r="D25" s="41" t="s">
        <v>6</v>
      </c>
      <c r="E25" s="39">
        <f ca="1">IF(X17+AB17=10,_XLL.ALEA.ENTRE.BORNES($U$2,$V$2),10-X17)</f>
        <v>3</v>
      </c>
      <c r="F25" s="41" t="s">
        <v>6</v>
      </c>
      <c r="G25" s="39">
        <f>AB17</f>
        <v>6</v>
      </c>
      <c r="H25" s="41" t="s">
        <v>7</v>
      </c>
      <c r="I25" s="40" t="s">
        <v>8</v>
      </c>
      <c r="J25" s="40"/>
      <c r="K25" s="39">
        <f ca="1">IF(AH17+AJ17=10,_XLL.ALEA.ENTRE.BORNES($U$2,$V$2),10-AJ17)</f>
        <v>4</v>
      </c>
      <c r="L25" s="41" t="s">
        <v>6</v>
      </c>
      <c r="M25" s="39">
        <f>AH17</f>
        <v>3</v>
      </c>
      <c r="N25" s="41" t="s">
        <v>6</v>
      </c>
      <c r="O25" s="39">
        <f>AJ17</f>
        <v>6</v>
      </c>
      <c r="P25" s="41" t="s">
        <v>7</v>
      </c>
      <c r="Q25" s="40" t="s">
        <v>8</v>
      </c>
      <c r="R25" s="5"/>
      <c r="S25" s="6"/>
    </row>
    <row r="26" spans="1:19" ht="18.75">
      <c r="A26" s="4"/>
      <c r="B26" s="5"/>
      <c r="C26" s="39">
        <f ca="1">IF(Z18+AB18=10,_XLL.ALEA.ENTRE.BORNES($U$2,$V$2),10-AB18)</f>
        <v>1</v>
      </c>
      <c r="D26" s="41" t="s">
        <v>6</v>
      </c>
      <c r="E26" s="39">
        <f>Z18</f>
        <v>4</v>
      </c>
      <c r="F26" s="41" t="s">
        <v>6</v>
      </c>
      <c r="G26" s="39">
        <f>AB18</f>
        <v>9</v>
      </c>
      <c r="H26" s="41" t="s">
        <v>7</v>
      </c>
      <c r="I26" s="40" t="s">
        <v>8</v>
      </c>
      <c r="J26" s="41"/>
      <c r="K26" s="39">
        <f>AF18</f>
        <v>7</v>
      </c>
      <c r="L26" s="41" t="s">
        <v>6</v>
      </c>
      <c r="M26" s="39">
        <f ca="1">IF(AF18+AJ18=10,_XLL.ALEA.ENTRE.BORNES($U$2,$V$2),10-AF18)</f>
        <v>3</v>
      </c>
      <c r="N26" s="41" t="s">
        <v>6</v>
      </c>
      <c r="O26" s="39">
        <f>AJ18</f>
        <v>5</v>
      </c>
      <c r="P26" s="41" t="s">
        <v>7</v>
      </c>
      <c r="Q26" s="40" t="s">
        <v>8</v>
      </c>
      <c r="R26" s="5"/>
      <c r="S26" s="6"/>
    </row>
    <row r="27" spans="1:19" ht="18.75">
      <c r="A27" s="4"/>
      <c r="B27" s="5"/>
      <c r="C27" s="39">
        <f>X19</f>
        <v>3</v>
      </c>
      <c r="D27" s="41" t="s">
        <v>6</v>
      </c>
      <c r="E27" s="39">
        <f>Z19</f>
        <v>6</v>
      </c>
      <c r="F27" s="41" t="s">
        <v>6</v>
      </c>
      <c r="G27" s="39">
        <f ca="1">IF(X19+Z19=10,_XLL.ALEA.ENTRE.BORNES($U$2,$V$2),10-X19)</f>
        <v>7</v>
      </c>
      <c r="H27" s="41" t="s">
        <v>7</v>
      </c>
      <c r="I27" s="40" t="s">
        <v>8</v>
      </c>
      <c r="J27" s="41"/>
      <c r="K27" s="39">
        <f>AF19</f>
        <v>2</v>
      </c>
      <c r="L27" s="41" t="s">
        <v>6</v>
      </c>
      <c r="M27" s="39">
        <f>AH19</f>
        <v>6</v>
      </c>
      <c r="N27" s="41" t="s">
        <v>6</v>
      </c>
      <c r="O27" s="39">
        <f ca="1">IF(AF19+AH19=10,_XLL.ALEA.ENTRE.BORNES($U$2,$V$2),10-AF19)</f>
        <v>8</v>
      </c>
      <c r="P27" s="41" t="s">
        <v>7</v>
      </c>
      <c r="Q27" s="40" t="s">
        <v>8</v>
      </c>
      <c r="R27" s="5"/>
      <c r="S27" s="6"/>
    </row>
    <row r="28" spans="1:19" ht="18.75">
      <c r="A28" s="4"/>
      <c r="B28" s="5"/>
      <c r="C28" s="39">
        <f ca="1">IF(Z20+AB20=10,_XLL.ALEA.ENTRE.BORNES($U$2,$V$2),10-AB20)</f>
        <v>8</v>
      </c>
      <c r="D28" s="41" t="s">
        <v>6</v>
      </c>
      <c r="E28" s="39">
        <f>Z20</f>
        <v>4</v>
      </c>
      <c r="F28" s="41" t="s">
        <v>6</v>
      </c>
      <c r="G28" s="39">
        <f>AB20</f>
        <v>2</v>
      </c>
      <c r="H28" s="41" t="s">
        <v>7</v>
      </c>
      <c r="I28" s="40" t="s">
        <v>8</v>
      </c>
      <c r="J28" s="41"/>
      <c r="K28" s="39">
        <f>AF20</f>
        <v>1</v>
      </c>
      <c r="L28" s="41" t="s">
        <v>6</v>
      </c>
      <c r="M28" s="39">
        <f>AH20</f>
        <v>4</v>
      </c>
      <c r="N28" s="41" t="s">
        <v>6</v>
      </c>
      <c r="O28" s="39">
        <f ca="1">IF(AF20+AH20=10,_XLL.ALEA.ENTRE.BORNES($U$2,$V$2),10-AF20)</f>
        <v>9</v>
      </c>
      <c r="P28" s="41" t="s">
        <v>7</v>
      </c>
      <c r="Q28" s="40" t="s">
        <v>8</v>
      </c>
      <c r="R28" s="5"/>
      <c r="S28" s="6"/>
    </row>
    <row r="29" spans="1:19" ht="18.75">
      <c r="A29" s="4"/>
      <c r="B29" s="5"/>
      <c r="C29" s="39">
        <f>X21</f>
        <v>9</v>
      </c>
      <c r="D29" s="41" t="s">
        <v>6</v>
      </c>
      <c r="E29" s="39">
        <f ca="1">IF(X21+AB21=10,_XLL.ALEA.ENTRE.BORNES($U$2,$V$2),10-X21)</f>
        <v>1</v>
      </c>
      <c r="F29" s="41" t="s">
        <v>6</v>
      </c>
      <c r="G29" s="39">
        <f>AB21</f>
        <v>3</v>
      </c>
      <c r="H29" s="41" t="s">
        <v>7</v>
      </c>
      <c r="I29" s="40" t="s">
        <v>8</v>
      </c>
      <c r="J29" s="41"/>
      <c r="K29" s="39">
        <f ca="1">IF(AH21+AJ21=10,_XLL.ALEA.ENTRE.BORNES($U$2,$V$2),10-AJ21)</f>
        <v>3</v>
      </c>
      <c r="L29" s="41" t="s">
        <v>6</v>
      </c>
      <c r="M29" s="39">
        <f>AH21</f>
        <v>7</v>
      </c>
      <c r="N29" s="41" t="s">
        <v>6</v>
      </c>
      <c r="O29" s="39">
        <f>AJ21</f>
        <v>7</v>
      </c>
      <c r="P29" s="41" t="s">
        <v>7</v>
      </c>
      <c r="Q29" s="40" t="s">
        <v>8</v>
      </c>
      <c r="R29" s="5"/>
      <c r="S29" s="6"/>
    </row>
    <row r="30" spans="1:19" ht="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6"/>
    </row>
    <row r="31" spans="1:19" ht="15">
      <c r="A31" s="19" t="s">
        <v>37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6"/>
    </row>
    <row r="32" spans="1:19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6"/>
    </row>
    <row r="33" spans="1:19" ht="18.75">
      <c r="A33" s="4"/>
      <c r="B33" s="5"/>
      <c r="C33" s="5"/>
      <c r="D33" s="43" t="s">
        <v>35</v>
      </c>
      <c r="E33" s="41"/>
      <c r="F33" s="41"/>
      <c r="G33" s="41"/>
      <c r="H33" s="41"/>
      <c r="I33" s="41"/>
      <c r="J33" s="41"/>
      <c r="K33" s="41"/>
      <c r="L33" s="41"/>
      <c r="M33" s="5"/>
      <c r="N33" s="5"/>
      <c r="O33" s="5"/>
      <c r="P33" s="5"/>
      <c r="Q33" s="5"/>
      <c r="R33" s="5"/>
      <c r="S33" s="6"/>
    </row>
    <row r="34" spans="1:19" ht="18.75">
      <c r="A34" s="4"/>
      <c r="B34" s="5"/>
      <c r="C34" s="5"/>
      <c r="D34" s="43" t="s">
        <v>25</v>
      </c>
      <c r="E34" s="41"/>
      <c r="F34" s="41"/>
      <c r="G34" s="41"/>
      <c r="H34" s="41"/>
      <c r="I34" s="41"/>
      <c r="J34" s="41"/>
      <c r="K34" s="41"/>
      <c r="L34" s="41"/>
      <c r="M34" s="5"/>
      <c r="N34" s="5"/>
      <c r="O34" s="5"/>
      <c r="P34" s="5"/>
      <c r="Q34" s="5"/>
      <c r="R34" s="5"/>
      <c r="S34" s="6"/>
    </row>
    <row r="35" spans="1:19" ht="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9"/>
    </row>
    <row r="36" spans="1:19" ht="1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8"/>
    </row>
    <row r="37" spans="1:19" ht="1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</row>
    <row r="38" spans="1:19" ht="15">
      <c r="A38" s="19" t="s">
        <v>36</v>
      </c>
      <c r="B38" s="2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6"/>
    </row>
    <row r="39" spans="1:19" ht="15" customHeight="1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6"/>
    </row>
    <row r="40" spans="1:19" ht="1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6"/>
    </row>
    <row r="41" spans="1:19" ht="1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6"/>
    </row>
    <row r="42" spans="1:19" ht="1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6"/>
    </row>
    <row r="43" spans="1:19" ht="1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6"/>
    </row>
    <row r="44" spans="1:19" ht="1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6"/>
    </row>
    <row r="45" spans="1:19" ht="1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6"/>
    </row>
    <row r="46" spans="1:19" ht="1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6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9"/>
    </row>
  </sheetData>
  <sheetProtection/>
  <mergeCells count="10">
    <mergeCell ref="B22:R22"/>
    <mergeCell ref="S1:S4"/>
    <mergeCell ref="B1:R2"/>
    <mergeCell ref="C4:R4"/>
    <mergeCell ref="A5:R5"/>
    <mergeCell ref="A6:R6"/>
    <mergeCell ref="A1:A4"/>
    <mergeCell ref="J3:R3"/>
    <mergeCell ref="S5:S6"/>
    <mergeCell ref="S21:S22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50"/>
  <sheetViews>
    <sheetView zoomScalePageLayoutView="0" workbookViewId="0" topLeftCell="A18">
      <selection activeCell="A39" sqref="A39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3.140625" style="0" customWidth="1"/>
    <col min="4" max="4" width="1.7109375" style="0" customWidth="1"/>
    <col min="5" max="5" width="5.28125" style="0" customWidth="1"/>
    <col min="6" max="6" width="2.8515625" style="0" customWidth="1"/>
    <col min="7" max="7" width="4.8515625" style="0" customWidth="1"/>
    <col min="8" max="8" width="4.28125" style="0" customWidth="1"/>
    <col min="9" max="9" width="4.8515625" style="0" customWidth="1"/>
    <col min="10" max="10" width="4.140625" style="0" customWidth="1"/>
    <col min="11" max="11" width="1.8515625" style="0" customWidth="1"/>
    <col min="12" max="12" width="2.7109375" style="0" customWidth="1"/>
    <col min="13" max="13" width="5.28125" style="0" customWidth="1"/>
    <col min="14" max="14" width="2.7109375" style="0" customWidth="1"/>
    <col min="15" max="15" width="4.8515625" style="0" customWidth="1"/>
    <col min="16" max="17" width="4.140625" style="0" customWidth="1"/>
    <col min="18" max="18" width="3.28125" style="0" customWidth="1"/>
    <col min="19" max="19" width="15.1406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</cols>
  <sheetData>
    <row r="1" spans="1:22" ht="15.75" customHeight="1">
      <c r="A1" s="99"/>
      <c r="B1" s="87" t="s">
        <v>27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9"/>
      <c r="S1" s="83" t="s">
        <v>86</v>
      </c>
      <c r="T1" s="22" t="s">
        <v>2</v>
      </c>
      <c r="U1" s="23" t="s">
        <v>1</v>
      </c>
      <c r="V1" s="23" t="s">
        <v>3</v>
      </c>
    </row>
    <row r="2" spans="1:22" ht="15" customHeight="1">
      <c r="A2" s="100"/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2"/>
      <c r="S2" s="84"/>
      <c r="T2" t="s">
        <v>4</v>
      </c>
      <c r="U2">
        <v>2</v>
      </c>
      <c r="V2">
        <v>49</v>
      </c>
    </row>
    <row r="3" spans="1:22" ht="15" customHeight="1">
      <c r="A3" s="100"/>
      <c r="B3" s="5"/>
      <c r="C3" s="33"/>
      <c r="D3" s="33"/>
      <c r="E3" s="33"/>
      <c r="F3" s="33"/>
      <c r="G3" s="33"/>
      <c r="H3" s="33"/>
      <c r="I3" s="33"/>
      <c r="J3" s="102" t="s">
        <v>26</v>
      </c>
      <c r="K3" s="102"/>
      <c r="L3" s="102"/>
      <c r="M3" s="102"/>
      <c r="N3" s="102"/>
      <c r="O3" s="102"/>
      <c r="P3" s="102"/>
      <c r="Q3" s="102"/>
      <c r="R3" s="103"/>
      <c r="S3" s="85"/>
      <c r="T3" t="s">
        <v>5</v>
      </c>
      <c r="U3" s="21">
        <v>10</v>
      </c>
      <c r="V3" s="21">
        <v>15</v>
      </c>
    </row>
    <row r="4" spans="1:19" ht="15" customHeight="1">
      <c r="A4" s="101"/>
      <c r="B4" s="50"/>
      <c r="C4" s="93" t="s">
        <v>50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4"/>
      <c r="S4" s="86"/>
    </row>
    <row r="5" spans="1:19" ht="20.25" customHeight="1">
      <c r="A5" s="107" t="s">
        <v>87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9"/>
      <c r="S5" s="104" t="s">
        <v>0</v>
      </c>
    </row>
    <row r="6" spans="1:19" ht="11.25" customHeight="1">
      <c r="A6" s="11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2"/>
      <c r="S6" s="105"/>
    </row>
    <row r="7" spans="1:19" ht="15">
      <c r="A7" s="5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3"/>
    </row>
    <row r="8" spans="1:19" ht="15">
      <c r="A8" s="19" t="s">
        <v>34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5"/>
    </row>
    <row r="9" spans="1:19" ht="18.75">
      <c r="A9" s="54"/>
      <c r="B9" s="116" t="s">
        <v>89</v>
      </c>
      <c r="C9" s="117"/>
      <c r="D9" s="117"/>
      <c r="E9" s="117"/>
      <c r="F9" s="117"/>
      <c r="G9" s="40">
        <f ca="1">_XLL.ALEA.ENTRE.BORNES($U$2,$V$2)</f>
        <v>10</v>
      </c>
      <c r="H9" s="41" t="s">
        <v>7</v>
      </c>
      <c r="I9" s="40" t="s">
        <v>8</v>
      </c>
      <c r="J9" s="40"/>
      <c r="K9" s="71"/>
      <c r="L9" s="42"/>
      <c r="M9" s="72" t="s">
        <v>89</v>
      </c>
      <c r="N9" s="71"/>
      <c r="O9" s="40">
        <f ca="1">_XLL.ALEA.ENTRE.BORNES($U$2,$V$2)</f>
        <v>42</v>
      </c>
      <c r="P9" s="41" t="s">
        <v>7</v>
      </c>
      <c r="Q9" s="40" t="s">
        <v>8</v>
      </c>
      <c r="R9" s="26"/>
      <c r="S9" s="55"/>
    </row>
    <row r="10" spans="1:19" ht="18.75">
      <c r="A10" s="54"/>
      <c r="B10" s="116" t="s">
        <v>89</v>
      </c>
      <c r="C10" s="117"/>
      <c r="D10" s="117"/>
      <c r="E10" s="117"/>
      <c r="F10" s="117"/>
      <c r="G10" s="40">
        <f ca="1">_XLL.ALEA.ENTRE.BORNES($U$2,$V$2)</f>
        <v>26</v>
      </c>
      <c r="H10" s="41" t="s">
        <v>7</v>
      </c>
      <c r="I10" s="40" t="s">
        <v>8</v>
      </c>
      <c r="J10" s="41"/>
      <c r="K10" s="71"/>
      <c r="L10" s="42"/>
      <c r="M10" s="72" t="s">
        <v>89</v>
      </c>
      <c r="N10" s="71"/>
      <c r="O10" s="40">
        <f ca="1">_XLL.ALEA.ENTRE.BORNES($U$2,$V$2)</f>
        <v>43</v>
      </c>
      <c r="P10" s="41" t="s">
        <v>7</v>
      </c>
      <c r="Q10" s="40" t="s">
        <v>8</v>
      </c>
      <c r="R10" s="5"/>
      <c r="S10" s="55"/>
    </row>
    <row r="11" spans="1:19" ht="18.75">
      <c r="A11" s="54"/>
      <c r="B11" s="116" t="s">
        <v>89</v>
      </c>
      <c r="C11" s="117"/>
      <c r="D11" s="117"/>
      <c r="E11" s="117"/>
      <c r="F11" s="117"/>
      <c r="G11" s="40">
        <f ca="1">_XLL.ALEA.ENTRE.BORNES($U$2,$V$2)</f>
        <v>16</v>
      </c>
      <c r="H11" s="41" t="s">
        <v>7</v>
      </c>
      <c r="I11" s="40" t="s">
        <v>8</v>
      </c>
      <c r="J11" s="41"/>
      <c r="K11" s="71"/>
      <c r="L11" s="42"/>
      <c r="M11" s="72" t="s">
        <v>89</v>
      </c>
      <c r="N11" s="71"/>
      <c r="O11" s="40">
        <f ca="1">_XLL.ALEA.ENTRE.BORNES($U$2,$V$2)</f>
        <v>47</v>
      </c>
      <c r="P11" s="41" t="s">
        <v>7</v>
      </c>
      <c r="Q11" s="40" t="s">
        <v>8</v>
      </c>
      <c r="R11" s="5"/>
      <c r="S11" s="55"/>
    </row>
    <row r="12" spans="1:19" ht="18.75">
      <c r="A12" s="54"/>
      <c r="B12" s="116" t="s">
        <v>89</v>
      </c>
      <c r="C12" s="117"/>
      <c r="D12" s="117"/>
      <c r="E12" s="117"/>
      <c r="F12" s="117"/>
      <c r="G12" s="40">
        <f ca="1">_XLL.ALEA.ENTRE.BORNES($U$2,$V$2)</f>
        <v>18</v>
      </c>
      <c r="H12" s="41" t="s">
        <v>7</v>
      </c>
      <c r="I12" s="40" t="s">
        <v>8</v>
      </c>
      <c r="J12" s="41"/>
      <c r="K12" s="71"/>
      <c r="L12" s="42"/>
      <c r="M12" s="72" t="s">
        <v>89</v>
      </c>
      <c r="N12" s="71"/>
      <c r="O12" s="40">
        <f ca="1">_XLL.ALEA.ENTRE.BORNES($U$2,$V$2)</f>
        <v>31</v>
      </c>
      <c r="P12" s="41" t="s">
        <v>7</v>
      </c>
      <c r="Q12" s="40" t="s">
        <v>8</v>
      </c>
      <c r="R12" s="5"/>
      <c r="S12" s="55"/>
    </row>
    <row r="13" spans="1:19" ht="18.75">
      <c r="A13" s="54"/>
      <c r="B13" s="116" t="s">
        <v>89</v>
      </c>
      <c r="C13" s="117"/>
      <c r="D13" s="117"/>
      <c r="E13" s="117"/>
      <c r="F13" s="117"/>
      <c r="G13" s="40">
        <f ca="1">_XLL.ALEA.ENTRE.BORNES($U$2,$V$2)</f>
        <v>8</v>
      </c>
      <c r="H13" s="41" t="s">
        <v>7</v>
      </c>
      <c r="I13" s="40" t="s">
        <v>8</v>
      </c>
      <c r="J13" s="41"/>
      <c r="K13" s="71"/>
      <c r="L13" s="42"/>
      <c r="M13" s="72" t="s">
        <v>89</v>
      </c>
      <c r="N13" s="71"/>
      <c r="O13" s="40">
        <f ca="1">_XLL.ALEA.ENTRE.BORNES($U$2,$V$2)</f>
        <v>39</v>
      </c>
      <c r="P13" s="41" t="s">
        <v>7</v>
      </c>
      <c r="Q13" s="40" t="s">
        <v>8</v>
      </c>
      <c r="R13" s="5"/>
      <c r="S13" s="55"/>
    </row>
    <row r="14" spans="1:19" ht="15">
      <c r="A14" s="5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5"/>
    </row>
    <row r="15" spans="1:19" ht="15">
      <c r="A15" s="19" t="s">
        <v>37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</row>
    <row r="16" spans="1:19" ht="15">
      <c r="A16" s="5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5"/>
    </row>
    <row r="17" spans="1:19" ht="15" customHeight="1">
      <c r="A17" s="54"/>
      <c r="B17" s="118" t="s">
        <v>90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9"/>
    </row>
    <row r="18" spans="1:19" ht="15">
      <c r="A18" s="54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9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30.75" customHeight="1">
      <c r="A21" s="107" t="s">
        <v>88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9"/>
      <c r="S21" s="51" t="s">
        <v>0</v>
      </c>
    </row>
    <row r="22" spans="1:19" ht="15" customHeight="1" hidden="1">
      <c r="A22" s="110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2"/>
      <c r="S22" s="10"/>
    </row>
    <row r="23" spans="1:19" ht="15">
      <c r="A23" s="30"/>
      <c r="B23" s="11"/>
      <c r="C23" s="52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53"/>
    </row>
    <row r="24" spans="1:19" ht="15">
      <c r="A24" s="19" t="s">
        <v>34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5"/>
    </row>
    <row r="25" spans="1:19" ht="18.75">
      <c r="A25" s="54"/>
      <c r="B25" s="5"/>
      <c r="C25" s="21"/>
      <c r="D25" s="41"/>
      <c r="E25" s="72" t="s">
        <v>89</v>
      </c>
      <c r="F25" s="39"/>
      <c r="G25" s="40">
        <f ca="1">_XLL.ALEA.ENTRE.BORNES($U$2,$V$2)</f>
        <v>8</v>
      </c>
      <c r="H25" s="41" t="s">
        <v>7</v>
      </c>
      <c r="I25" s="40" t="s">
        <v>8</v>
      </c>
      <c r="J25" s="40"/>
      <c r="K25" s="39"/>
      <c r="L25" s="41"/>
      <c r="M25" s="72" t="s">
        <v>89</v>
      </c>
      <c r="N25" s="39"/>
      <c r="O25" s="40">
        <f ca="1">_XLL.ALEA.ENTRE.BORNES($U$2,$V$2)</f>
        <v>21</v>
      </c>
      <c r="P25" s="41" t="s">
        <v>7</v>
      </c>
      <c r="Q25" s="40" t="s">
        <v>8</v>
      </c>
      <c r="S25" s="55"/>
    </row>
    <row r="26" spans="1:19" ht="18.75">
      <c r="A26" s="54"/>
      <c r="B26" s="5"/>
      <c r="C26" s="21"/>
      <c r="D26" s="41"/>
      <c r="E26" s="72" t="s">
        <v>89</v>
      </c>
      <c r="F26" s="39"/>
      <c r="G26" s="40">
        <f ca="1">_XLL.ALEA.ENTRE.BORNES($U$2,$V$2)</f>
        <v>3</v>
      </c>
      <c r="H26" s="41" t="s">
        <v>7</v>
      </c>
      <c r="I26" s="40" t="s">
        <v>8</v>
      </c>
      <c r="J26" s="41"/>
      <c r="K26" s="39"/>
      <c r="L26" s="41"/>
      <c r="M26" s="72" t="s">
        <v>89</v>
      </c>
      <c r="N26" s="39"/>
      <c r="O26" s="40">
        <f ca="1">_XLL.ALEA.ENTRE.BORNES($U$2,$V$2)</f>
        <v>30</v>
      </c>
      <c r="P26" s="41" t="s">
        <v>7</v>
      </c>
      <c r="Q26" s="40" t="s">
        <v>8</v>
      </c>
      <c r="S26" s="55"/>
    </row>
    <row r="27" spans="1:19" ht="18.75">
      <c r="A27" s="54"/>
      <c r="B27" s="5"/>
      <c r="C27" s="21"/>
      <c r="D27" s="41"/>
      <c r="E27" s="72" t="s">
        <v>89</v>
      </c>
      <c r="F27" s="39"/>
      <c r="G27" s="40">
        <f ca="1">_XLL.ALEA.ENTRE.BORNES($U$2,$V$2)</f>
        <v>43</v>
      </c>
      <c r="H27" s="41" t="s">
        <v>7</v>
      </c>
      <c r="I27" s="40" t="s">
        <v>8</v>
      </c>
      <c r="J27" s="41"/>
      <c r="K27" s="39"/>
      <c r="L27" s="41"/>
      <c r="M27" s="72" t="s">
        <v>89</v>
      </c>
      <c r="N27" s="39"/>
      <c r="O27" s="40">
        <f ca="1">_XLL.ALEA.ENTRE.BORNES($U$2,$V$2)</f>
        <v>4</v>
      </c>
      <c r="P27" s="41" t="s">
        <v>7</v>
      </c>
      <c r="Q27" s="40" t="s">
        <v>8</v>
      </c>
      <c r="S27" s="55"/>
    </row>
    <row r="28" spans="1:19" ht="18.75">
      <c r="A28" s="54"/>
      <c r="B28" s="5"/>
      <c r="C28" s="21"/>
      <c r="D28" s="41"/>
      <c r="E28" s="72" t="s">
        <v>89</v>
      </c>
      <c r="F28" s="39"/>
      <c r="G28" s="40">
        <f ca="1">_XLL.ALEA.ENTRE.BORNES($U$2,$V$2)</f>
        <v>39</v>
      </c>
      <c r="H28" s="41" t="s">
        <v>7</v>
      </c>
      <c r="I28" s="40" t="s">
        <v>8</v>
      </c>
      <c r="J28" s="41"/>
      <c r="K28" s="39"/>
      <c r="L28" s="41"/>
      <c r="M28" s="72" t="s">
        <v>89</v>
      </c>
      <c r="N28" s="39"/>
      <c r="O28" s="40">
        <f ca="1">_XLL.ALEA.ENTRE.BORNES($U$2,$V$2)</f>
        <v>20</v>
      </c>
      <c r="P28" s="41" t="s">
        <v>7</v>
      </c>
      <c r="Q28" s="40" t="s">
        <v>8</v>
      </c>
      <c r="S28" s="55"/>
    </row>
    <row r="29" spans="1:19" ht="18.75">
      <c r="A29" s="54"/>
      <c r="B29" s="5"/>
      <c r="C29" s="21"/>
      <c r="D29" s="41"/>
      <c r="E29" s="72" t="s">
        <v>89</v>
      </c>
      <c r="F29" s="39"/>
      <c r="G29" s="40">
        <f ca="1">_XLL.ALEA.ENTRE.BORNES($U$2,$V$2)</f>
        <v>40</v>
      </c>
      <c r="H29" s="41" t="s">
        <v>7</v>
      </c>
      <c r="I29" s="40" t="s">
        <v>8</v>
      </c>
      <c r="J29" s="41"/>
      <c r="K29" s="39"/>
      <c r="L29" s="41"/>
      <c r="M29" s="72" t="s">
        <v>89</v>
      </c>
      <c r="N29" s="39"/>
      <c r="O29" s="40">
        <f ca="1">_XLL.ALEA.ENTRE.BORNES($U$2,$V$2)</f>
        <v>39</v>
      </c>
      <c r="P29" s="41" t="s">
        <v>7</v>
      </c>
      <c r="Q29" s="40" t="s">
        <v>8</v>
      </c>
      <c r="S29" s="55"/>
    </row>
    <row r="30" spans="1:19" ht="15">
      <c r="A30" s="5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5"/>
    </row>
    <row r="31" spans="1:19" ht="15">
      <c r="A31" s="19" t="s">
        <v>37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5"/>
    </row>
    <row r="32" spans="1:19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5"/>
    </row>
    <row r="33" spans="1:19" ht="15.75" customHeight="1">
      <c r="A33" s="54"/>
      <c r="B33" s="70" t="s">
        <v>91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31"/>
    </row>
    <row r="34" spans="1:19" ht="15">
      <c r="A34" s="54"/>
      <c r="B34" s="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31"/>
    </row>
    <row r="35" spans="1:19" ht="15">
      <c r="A35" s="5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5"/>
    </row>
    <row r="36" spans="1:19" ht="15">
      <c r="A36" s="5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3"/>
    </row>
    <row r="39" spans="1:19" ht="15">
      <c r="A39" s="19" t="s">
        <v>36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5"/>
    </row>
    <row r="40" spans="1:19" ht="15" customHeight="1">
      <c r="A40" s="5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5"/>
    </row>
    <row r="41" spans="1:19" ht="15">
      <c r="A41" s="5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5"/>
    </row>
    <row r="42" spans="1:19" ht="15">
      <c r="A42" s="5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5"/>
    </row>
    <row r="43" spans="1:19" ht="15">
      <c r="A43" s="5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5"/>
    </row>
    <row r="44" spans="1:19" ht="15">
      <c r="A44" s="5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5"/>
    </row>
    <row r="45" spans="1:19" ht="15">
      <c r="A45" s="5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5"/>
    </row>
    <row r="46" spans="1:19" ht="15">
      <c r="A46" s="5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5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14">
    <mergeCell ref="B10:F10"/>
    <mergeCell ref="B11:F11"/>
    <mergeCell ref="B12:F12"/>
    <mergeCell ref="B13:F13"/>
    <mergeCell ref="A21:R22"/>
    <mergeCell ref="B17:S18"/>
    <mergeCell ref="B9:F9"/>
    <mergeCell ref="A1:A4"/>
    <mergeCell ref="B1:R2"/>
    <mergeCell ref="S1:S4"/>
    <mergeCell ref="C4:R4"/>
    <mergeCell ref="A5:R6"/>
    <mergeCell ref="J3:R3"/>
    <mergeCell ref="S5:S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50"/>
  <sheetViews>
    <sheetView zoomScalePageLayoutView="0" workbookViewId="0" topLeftCell="A1">
      <selection activeCell="Q15" sqref="Q15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1484375" style="0" customWidth="1"/>
    <col min="5" max="5" width="4.00390625" style="0" customWidth="1"/>
    <col min="6" max="6" width="2.140625" style="0" customWidth="1"/>
    <col min="7" max="7" width="3.8515625" style="0" customWidth="1"/>
    <col min="8" max="8" width="3.140625" style="0" customWidth="1"/>
    <col min="9" max="9" width="5.421875" style="0" customWidth="1"/>
    <col min="10" max="10" width="6.421875" style="0" customWidth="1"/>
    <col min="11" max="11" width="4.57421875" style="0" customWidth="1"/>
    <col min="12" max="12" width="2.140625" style="0" customWidth="1"/>
    <col min="13" max="13" width="4.28125" style="0" customWidth="1"/>
    <col min="14" max="14" width="2.140625" style="0" customWidth="1"/>
    <col min="15" max="15" width="4.0039062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3" width="4.8515625" style="0" hidden="1" customWidth="1"/>
    <col min="24" max="24" width="5.00390625" style="0" hidden="1" customWidth="1"/>
    <col min="25" max="25" width="1.8515625" style="0" hidden="1" customWidth="1"/>
    <col min="26" max="26" width="4.7109375" style="0" hidden="1" customWidth="1"/>
    <col min="27" max="27" width="2.28125" style="0" hidden="1" customWidth="1"/>
    <col min="28" max="28" width="4.7109375" style="0" hidden="1" customWidth="1"/>
    <col min="29" max="29" width="3.57421875" style="0" hidden="1" customWidth="1"/>
    <col min="30" max="30" width="4.140625" style="0" hidden="1" customWidth="1"/>
    <col min="31" max="31" width="3.57421875" style="0" hidden="1" customWidth="1"/>
    <col min="32" max="32" width="5.140625" style="0" hidden="1" customWidth="1"/>
    <col min="33" max="33" width="2.28125" style="0" hidden="1" customWidth="1"/>
    <col min="34" max="34" width="4.57421875" style="0" hidden="1" customWidth="1"/>
    <col min="35" max="35" width="2.7109375" style="0" hidden="1" customWidth="1"/>
    <col min="36" max="36" width="5.00390625" style="0" hidden="1" customWidth="1"/>
  </cols>
  <sheetData>
    <row r="1" spans="1:36" ht="15.75" customHeight="1">
      <c r="A1" s="99"/>
      <c r="B1" s="87" t="s">
        <v>27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9"/>
      <c r="S1" s="83" t="s">
        <v>92</v>
      </c>
      <c r="T1" s="22" t="s">
        <v>2</v>
      </c>
      <c r="U1" s="23" t="s">
        <v>1</v>
      </c>
      <c r="V1" s="23" t="s">
        <v>3</v>
      </c>
      <c r="X1" s="21">
        <f ca="1">10*INT((_XLL.ALEA.ENTRE.BORNES($U$4,$V$3)/10)*10)+_XLL.ALEA.ENTRE.BORNES($U$4,$V$3)</f>
        <v>55</v>
      </c>
      <c r="Y1" s="5" t="s">
        <v>6</v>
      </c>
      <c r="Z1" s="21">
        <f ca="1">10*INT((_XLL.ALEA.ENTRE.BORNES($U$4,$V$4)/10)*10)+_XLL.ALEA.ENTRE.BORNES($U$4,$V$4)</f>
        <v>22</v>
      </c>
      <c r="AA1" s="5" t="s">
        <v>7</v>
      </c>
      <c r="AB1" s="26" t="s">
        <v>8</v>
      </c>
      <c r="AC1" s="26"/>
      <c r="AD1" s="21"/>
      <c r="AE1" s="5"/>
      <c r="AF1" s="21">
        <f ca="1">10*INT((_XLL.ALEA.ENTRE.BORNES($U$4,$V$3)/10)*10)+_XLL.ALEA.ENTRE.BORNES($U$4,$V$3)</f>
        <v>42</v>
      </c>
      <c r="AG1" s="5" t="s">
        <v>6</v>
      </c>
      <c r="AH1" s="21">
        <f ca="1">10*INT((_XLL.ALEA.ENTRE.BORNES($U$4,$V$4)/10)*10)+_XLL.ALEA.ENTRE.BORNES($U$4,$V$4)</f>
        <v>11</v>
      </c>
      <c r="AI1" s="5" t="s">
        <v>7</v>
      </c>
      <c r="AJ1" s="26" t="s">
        <v>8</v>
      </c>
    </row>
    <row r="2" spans="1:36" ht="15" customHeight="1">
      <c r="A2" s="100"/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2"/>
      <c r="S2" s="84"/>
      <c r="T2" t="s">
        <v>4</v>
      </c>
      <c r="U2">
        <v>10</v>
      </c>
      <c r="V2">
        <v>99</v>
      </c>
      <c r="X2" s="21">
        <f ca="1">10*INT((_XLL.ALEA.ENTRE.BORNES($U$4,$V$3)/10)*10)+_XLL.ALEA.ENTRE.BORNES($U$4,$V$3)</f>
        <v>41</v>
      </c>
      <c r="Y2" s="5" t="s">
        <v>6</v>
      </c>
      <c r="Z2" s="21">
        <f ca="1">10*INT((_XLL.ALEA.ENTRE.BORNES($U$4,$V$4)/10)*10)+_XLL.ALEA.ENTRE.BORNES($U$4,$V$4)</f>
        <v>22</v>
      </c>
      <c r="AA2" s="5" t="s">
        <v>7</v>
      </c>
      <c r="AB2" s="26" t="s">
        <v>8</v>
      </c>
      <c r="AC2" s="5"/>
      <c r="AD2" s="21"/>
      <c r="AE2" s="5"/>
      <c r="AF2" s="21">
        <f ca="1">10*INT((_XLL.ALEA.ENTRE.BORNES($U$4,$V$3)/10)*10)+_XLL.ALEA.ENTRE.BORNES($U$4,$V$3)</f>
        <v>32</v>
      </c>
      <c r="AG2" s="5" t="s">
        <v>6</v>
      </c>
      <c r="AH2" s="21">
        <f ca="1">10*INT((_XLL.ALEA.ENTRE.BORNES($U$4,$V$4)/10)*10)+_XLL.ALEA.ENTRE.BORNES($U$4,$V$4)</f>
        <v>34</v>
      </c>
      <c r="AI2" s="5" t="s">
        <v>7</v>
      </c>
      <c r="AJ2" s="26" t="s">
        <v>8</v>
      </c>
    </row>
    <row r="3" spans="1:36" ht="15" customHeight="1">
      <c r="A3" s="100"/>
      <c r="B3" s="5"/>
      <c r="C3" s="33"/>
      <c r="D3" s="33"/>
      <c r="E3" s="33"/>
      <c r="F3" s="33"/>
      <c r="G3" s="33"/>
      <c r="H3" s="33"/>
      <c r="I3" s="33"/>
      <c r="J3" s="102" t="s">
        <v>26</v>
      </c>
      <c r="K3" s="102"/>
      <c r="L3" s="102"/>
      <c r="M3" s="102"/>
      <c r="N3" s="102"/>
      <c r="O3" s="102"/>
      <c r="P3" s="102"/>
      <c r="Q3" s="102"/>
      <c r="R3" s="103"/>
      <c r="S3" s="85"/>
      <c r="T3" t="s">
        <v>5</v>
      </c>
      <c r="U3" s="21">
        <v>0</v>
      </c>
      <c r="V3" s="21">
        <v>5</v>
      </c>
      <c r="X3" s="21">
        <f ca="1">10*INT((_XLL.ALEA.ENTRE.BORNES($U$4,$V$3)/10)*10)+_XLL.ALEA.ENTRE.BORNES($U$4,$V$3)</f>
        <v>35</v>
      </c>
      <c r="Y3" s="5" t="s">
        <v>6</v>
      </c>
      <c r="Z3" s="21">
        <f ca="1">10*INT((_XLL.ALEA.ENTRE.BORNES($U$4,$V$4)/10)*10)+_XLL.ALEA.ENTRE.BORNES($U$4,$V$4)</f>
        <v>22</v>
      </c>
      <c r="AA3" s="5" t="s">
        <v>7</v>
      </c>
      <c r="AB3" s="26" t="s">
        <v>8</v>
      </c>
      <c r="AC3" s="5"/>
      <c r="AD3" s="21"/>
      <c r="AE3" s="5"/>
      <c r="AF3" s="21">
        <f ca="1">10*INT((_XLL.ALEA.ENTRE.BORNES($U$4,$V$3)/10)*10)+_XLL.ALEA.ENTRE.BORNES($U$4,$V$3)</f>
        <v>21</v>
      </c>
      <c r="AG3" s="5" t="s">
        <v>6</v>
      </c>
      <c r="AH3" s="21">
        <f ca="1">10*INT((_XLL.ALEA.ENTRE.BORNES($U$4,$V$4)/10)*10)+_XLL.ALEA.ENTRE.BORNES($U$4,$V$4)</f>
        <v>13</v>
      </c>
      <c r="AI3" s="5" t="s">
        <v>7</v>
      </c>
      <c r="AJ3" s="26" t="s">
        <v>8</v>
      </c>
    </row>
    <row r="4" spans="1:36" ht="15" customHeight="1">
      <c r="A4" s="101"/>
      <c r="B4" s="50"/>
      <c r="C4" s="93" t="s">
        <v>50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4"/>
      <c r="S4" s="86"/>
      <c r="U4">
        <v>1</v>
      </c>
      <c r="V4">
        <v>4</v>
      </c>
      <c r="X4" s="21">
        <f ca="1">10*INT((_XLL.ALEA.ENTRE.BORNES($U$4,$V$3)/10)*10)+_XLL.ALEA.ENTRE.BORNES($U$4,$V$3)</f>
        <v>51</v>
      </c>
      <c r="Y4" s="5" t="s">
        <v>6</v>
      </c>
      <c r="Z4" s="21">
        <f ca="1">10*INT((_XLL.ALEA.ENTRE.BORNES($U$4,$V$4)/10)*10)+_XLL.ALEA.ENTRE.BORNES($U$4,$V$4)</f>
        <v>44</v>
      </c>
      <c r="AA4" s="5" t="s">
        <v>7</v>
      </c>
      <c r="AB4" s="26" t="s">
        <v>8</v>
      </c>
      <c r="AC4" s="5"/>
      <c r="AD4" s="21"/>
      <c r="AE4" s="5"/>
      <c r="AF4" s="21">
        <f ca="1">10*INT((_XLL.ALEA.ENTRE.BORNES($U$4,$V$3)/10)*10)+_XLL.ALEA.ENTRE.BORNES($U$4,$V$3)</f>
        <v>23</v>
      </c>
      <c r="AG4" s="5" t="s">
        <v>6</v>
      </c>
      <c r="AH4" s="21">
        <f ca="1">10*INT((_XLL.ALEA.ENTRE.BORNES($U$4,$V$4)/10)*10)+_XLL.ALEA.ENTRE.BORNES($U$4,$V$4)</f>
        <v>44</v>
      </c>
      <c r="AI4" s="5" t="s">
        <v>7</v>
      </c>
      <c r="AJ4" s="26" t="s">
        <v>8</v>
      </c>
    </row>
    <row r="5" spans="1:36" ht="20.25" customHeight="1">
      <c r="A5" s="107" t="s">
        <v>93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9"/>
      <c r="S5" s="104" t="s">
        <v>0</v>
      </c>
      <c r="X5" s="21">
        <f ca="1">10*INT((_XLL.ALEA.ENTRE.BORNES($U$4,$V$3)/10)*10)+_XLL.ALEA.ENTRE.BORNES($U$4,$V$3)</f>
        <v>52</v>
      </c>
      <c r="Y5" s="5" t="s">
        <v>6</v>
      </c>
      <c r="Z5" s="21">
        <f ca="1">10*INT((_XLL.ALEA.ENTRE.BORNES($U$4,$V$4)/10)*10)+_XLL.ALEA.ENTRE.BORNES($U$4,$V$4)</f>
        <v>32</v>
      </c>
      <c r="AA5" s="5" t="s">
        <v>7</v>
      </c>
      <c r="AB5" s="26" t="s">
        <v>8</v>
      </c>
      <c r="AC5" s="5"/>
      <c r="AD5" s="21"/>
      <c r="AE5" s="5"/>
      <c r="AF5" s="21">
        <f ca="1">10*INT((_XLL.ALEA.ENTRE.BORNES($U$4,$V$3)/10)*10)+_XLL.ALEA.ENTRE.BORNES($U$4,$V$3)</f>
        <v>23</v>
      </c>
      <c r="AG5" s="5" t="s">
        <v>6</v>
      </c>
      <c r="AH5" s="21">
        <f ca="1">10*INT((_XLL.ALEA.ENTRE.BORNES($U$4,$V$4)/10)*10)+_XLL.ALEA.ENTRE.BORNES($U$4,$V$4)</f>
        <v>43</v>
      </c>
      <c r="AI5" s="5" t="s">
        <v>7</v>
      </c>
      <c r="AJ5" s="26" t="s">
        <v>8</v>
      </c>
    </row>
    <row r="6" spans="1:19" ht="11.25" customHeight="1">
      <c r="A6" s="11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2"/>
      <c r="S6" s="105"/>
    </row>
    <row r="7" spans="1:19" ht="15">
      <c r="A7" s="5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3"/>
    </row>
    <row r="8" spans="1:19" ht="15">
      <c r="A8" s="19" t="s">
        <v>34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5"/>
    </row>
    <row r="9" spans="1:19" ht="18.75">
      <c r="A9" s="54"/>
      <c r="B9" s="26"/>
      <c r="C9" s="21"/>
      <c r="D9" s="5"/>
      <c r="E9" s="39">
        <f>X1</f>
        <v>55</v>
      </c>
      <c r="F9" s="41" t="s">
        <v>6</v>
      </c>
      <c r="G9" s="39">
        <f ca="1">IF((X1-ROUNDDOWN(X1,-1)+(Z1-ROUNDDOWN(Z1,-1)))&gt;9,((ROUNDDOWN(Z1,-1)+_XLL.ALEA.ENTRE.BORNES($U$3,(9-(X1-ROUNDDOWN(X1,-1)))))),Z1)</f>
        <v>22</v>
      </c>
      <c r="H9" s="41" t="s">
        <v>7</v>
      </c>
      <c r="I9" s="40" t="s">
        <v>8</v>
      </c>
      <c r="J9" s="40"/>
      <c r="K9" s="39"/>
      <c r="L9" s="41"/>
      <c r="M9" s="39">
        <f>AF1</f>
        <v>42</v>
      </c>
      <c r="N9" s="41" t="s">
        <v>6</v>
      </c>
      <c r="O9" s="39">
        <f ca="1">IF((AF1-ROUNDDOWN(AF1,-1)+(AH1-ROUNDDOWN(AH1,-1)))&gt;9,((ROUNDDOWN(AH1,-1)+_XLL.ALEA.ENTRE.BORNES($U$3,(9-(AF1-ROUNDDOWN(AF1,-1)))))),AH1)</f>
        <v>11</v>
      </c>
      <c r="P9" s="41" t="s">
        <v>7</v>
      </c>
      <c r="Q9" s="40" t="s">
        <v>8</v>
      </c>
      <c r="R9" s="26"/>
      <c r="S9" s="55"/>
    </row>
    <row r="10" spans="1:19" ht="18.75">
      <c r="A10" s="54"/>
      <c r="B10" s="5"/>
      <c r="C10" s="21"/>
      <c r="D10" s="5"/>
      <c r="E10" s="39">
        <f>X2</f>
        <v>41</v>
      </c>
      <c r="F10" s="41" t="s">
        <v>6</v>
      </c>
      <c r="G10" s="39">
        <f ca="1">IF((X2-ROUNDDOWN(X2,-1)+(Z2-ROUNDDOWN(Z2,-1)))&gt;9,((ROUNDDOWN(Z2,-1)+_XLL.ALEA.ENTRE.BORNES($U$3,(9-(X2-ROUNDDOWN(X2,-1)))))),Z2)</f>
        <v>22</v>
      </c>
      <c r="H10" s="41" t="s">
        <v>7</v>
      </c>
      <c r="I10" s="40" t="s">
        <v>8</v>
      </c>
      <c r="J10" s="41"/>
      <c r="K10" s="39"/>
      <c r="L10" s="41"/>
      <c r="M10" s="39">
        <f>AF2</f>
        <v>32</v>
      </c>
      <c r="N10" s="41" t="s">
        <v>6</v>
      </c>
      <c r="O10" s="39">
        <f ca="1">IF((AF2-ROUNDDOWN(AF2,-1)+(AH2-ROUNDDOWN(AH2,-1)))&gt;9,((ROUNDDOWN(AH2,-1)+_XLL.ALEA.ENTRE.BORNES($U$3,(9-(AF2-ROUNDDOWN(AF2,-1)))))),AH2)</f>
        <v>34</v>
      </c>
      <c r="P10" s="41" t="s">
        <v>7</v>
      </c>
      <c r="Q10" s="40" t="s">
        <v>8</v>
      </c>
      <c r="R10" s="5"/>
      <c r="S10" s="55"/>
    </row>
    <row r="11" spans="1:19" ht="18.75">
      <c r="A11" s="54"/>
      <c r="B11" s="5"/>
      <c r="C11" s="21"/>
      <c r="D11" s="5"/>
      <c r="E11" s="39">
        <f>X3</f>
        <v>35</v>
      </c>
      <c r="F11" s="41" t="s">
        <v>6</v>
      </c>
      <c r="G11" s="39">
        <f ca="1">IF((X3-ROUNDDOWN(X3,-1)+(Z3-ROUNDDOWN(Z3,-1)))&gt;9,((ROUNDDOWN(Z3,-1)+_XLL.ALEA.ENTRE.BORNES($U$3,(9-(X3-ROUNDDOWN(X3,-1)))))),Z3)</f>
        <v>22</v>
      </c>
      <c r="H11" s="41" t="s">
        <v>7</v>
      </c>
      <c r="I11" s="40" t="s">
        <v>8</v>
      </c>
      <c r="J11" s="41"/>
      <c r="K11" s="39"/>
      <c r="L11" s="41"/>
      <c r="M11" s="39">
        <f>AF3</f>
        <v>21</v>
      </c>
      <c r="N11" s="41" t="s">
        <v>6</v>
      </c>
      <c r="O11" s="39">
        <f ca="1">IF((AF3-ROUNDDOWN(AF3,-1)+(AH3-ROUNDDOWN(AH3,-1)))&gt;9,((ROUNDDOWN(AH3,-1)+_XLL.ALEA.ENTRE.BORNES($U$3,(9-(AF3-ROUNDDOWN(AF3,-1)))))),AH3)</f>
        <v>13</v>
      </c>
      <c r="P11" s="41" t="s">
        <v>7</v>
      </c>
      <c r="Q11" s="40" t="s">
        <v>8</v>
      </c>
      <c r="R11" s="5"/>
      <c r="S11" s="55"/>
    </row>
    <row r="12" spans="1:19" ht="18.75">
      <c r="A12" s="54"/>
      <c r="B12" s="5"/>
      <c r="C12" s="21"/>
      <c r="D12" s="5"/>
      <c r="E12" s="39">
        <f>X4</f>
        <v>51</v>
      </c>
      <c r="F12" s="41" t="s">
        <v>6</v>
      </c>
      <c r="G12" s="39">
        <f ca="1">IF((X4-ROUNDDOWN(X4,-1)+(Z4-ROUNDDOWN(Z4,-1)))&gt;9,((ROUNDDOWN(Z4,-1)+_XLL.ALEA.ENTRE.BORNES($U$3,(9-(X4-ROUNDDOWN(X4,-1)))))),Z4)</f>
        <v>44</v>
      </c>
      <c r="H12" s="41" t="s">
        <v>7</v>
      </c>
      <c r="I12" s="40" t="s">
        <v>8</v>
      </c>
      <c r="J12" s="41"/>
      <c r="K12" s="39"/>
      <c r="L12" s="41"/>
      <c r="M12" s="39">
        <f>AF4</f>
        <v>23</v>
      </c>
      <c r="N12" s="41" t="s">
        <v>6</v>
      </c>
      <c r="O12" s="39">
        <f ca="1">IF((AF4-ROUNDDOWN(AF4,-1)+(AH4-ROUNDDOWN(AH4,-1)))&gt;9,((ROUNDDOWN(AH4,-1)+_XLL.ALEA.ENTRE.BORNES($U$3,(9-(AF4-ROUNDDOWN(AF4,-1)))))),AH4)</f>
        <v>44</v>
      </c>
      <c r="P12" s="41" t="s">
        <v>7</v>
      </c>
      <c r="Q12" s="40" t="s">
        <v>8</v>
      </c>
      <c r="R12" s="5"/>
      <c r="S12" s="55"/>
    </row>
    <row r="13" spans="1:19" ht="18.75">
      <c r="A13" s="54"/>
      <c r="B13" s="5"/>
      <c r="C13" s="21"/>
      <c r="D13" s="5"/>
      <c r="E13" s="39">
        <f>X5</f>
        <v>52</v>
      </c>
      <c r="F13" s="41" t="s">
        <v>6</v>
      </c>
      <c r="G13" s="39">
        <f ca="1">IF((X5-ROUNDDOWN(X5,-1)+(Z5-ROUNDDOWN(Z5,-1)))&gt;9,((ROUNDDOWN(Z5,-1)+_XLL.ALEA.ENTRE.BORNES($U$3,(9-(X5-ROUNDDOWN(X5,-1)))))),Z5)</f>
        <v>32</v>
      </c>
      <c r="H13" s="41" t="s">
        <v>7</v>
      </c>
      <c r="I13" s="40" t="s">
        <v>8</v>
      </c>
      <c r="J13" s="41"/>
      <c r="K13" s="39"/>
      <c r="L13" s="41"/>
      <c r="M13" s="39">
        <f>AF5</f>
        <v>23</v>
      </c>
      <c r="N13" s="41" t="s">
        <v>6</v>
      </c>
      <c r="O13" s="39">
        <f ca="1">IF((AF5-ROUNDDOWN(AF5,-1)+(AH5-ROUNDDOWN(AH5,-1)))&gt;9,((ROUNDDOWN(AH5,-1)+_XLL.ALEA.ENTRE.BORNES($U$3,(9-(AF5-ROUNDDOWN(AF5,-1)))))),AH5)</f>
        <v>43</v>
      </c>
      <c r="P13" s="41" t="s">
        <v>7</v>
      </c>
      <c r="Q13" s="40" t="s">
        <v>8</v>
      </c>
      <c r="R13" s="5"/>
      <c r="S13" s="55"/>
    </row>
    <row r="14" spans="1:19" ht="15">
      <c r="A14" s="5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5"/>
    </row>
    <row r="15" spans="1:19" ht="15">
      <c r="A15" s="19" t="s">
        <v>37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</row>
    <row r="16" spans="1:19" ht="15">
      <c r="A16" s="54"/>
      <c r="B16" s="113" t="s">
        <v>95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4"/>
    </row>
    <row r="17" spans="1:36" ht="15">
      <c r="A17" s="54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4"/>
      <c r="X17" s="21">
        <f ca="1">10*INT((_XLL.ALEA.ENTRE.BORNES($U$4,$V$3)/10)*10)+_XLL.ALEA.ENTRE.BORNES($U$4,$V$3)</f>
        <v>41</v>
      </c>
      <c r="Y17" s="5" t="s">
        <v>6</v>
      </c>
      <c r="Z17" s="21">
        <f ca="1">10*INT((_XLL.ALEA.ENTRE.BORNES($U$4,$V$4)/10)*10)+_XLL.ALEA.ENTRE.BORNES($U$4,$V$4)</f>
        <v>24</v>
      </c>
      <c r="AA17" s="5" t="s">
        <v>7</v>
      </c>
      <c r="AB17" s="26" t="s">
        <v>8</v>
      </c>
      <c r="AC17" s="26"/>
      <c r="AD17" s="21"/>
      <c r="AE17" s="5"/>
      <c r="AF17" s="21">
        <f ca="1">10*INT((_XLL.ALEA.ENTRE.BORNES($U$4,$V$3)/10)*10)+_XLL.ALEA.ENTRE.BORNES($U$4,$V$3)</f>
        <v>34</v>
      </c>
      <c r="AG17" s="5" t="s">
        <v>6</v>
      </c>
      <c r="AH17" s="21">
        <f ca="1">10*INT((_XLL.ALEA.ENTRE.BORNES($U$4,$V$4)/10)*10)+_XLL.ALEA.ENTRE.BORNES($U$4,$V$4)</f>
        <v>33</v>
      </c>
      <c r="AI17" s="5" t="s">
        <v>7</v>
      </c>
      <c r="AJ17" s="26" t="s">
        <v>8</v>
      </c>
    </row>
    <row r="18" spans="1:36" ht="15">
      <c r="A18" s="54"/>
      <c r="B18" s="5"/>
      <c r="C18" s="5"/>
      <c r="D18" s="5"/>
      <c r="E18" s="5"/>
      <c r="F18" s="5"/>
      <c r="G18" s="5" t="s">
        <v>20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5"/>
      <c r="X18" s="21">
        <f ca="1">10*INT((_XLL.ALEA.ENTRE.BORNES($U$4,$V$3)/10)*10)+_XLL.ALEA.ENTRE.BORNES($U$4,$V$3)</f>
        <v>11</v>
      </c>
      <c r="Y18" s="5" t="s">
        <v>6</v>
      </c>
      <c r="Z18" s="21">
        <f ca="1">10*INT((_XLL.ALEA.ENTRE.BORNES($U$4,$V$4)/10)*10)+_XLL.ALEA.ENTRE.BORNES($U$4,$V$4)</f>
        <v>23</v>
      </c>
      <c r="AA18" s="5" t="s">
        <v>7</v>
      </c>
      <c r="AB18" s="26" t="s">
        <v>8</v>
      </c>
      <c r="AC18" s="5"/>
      <c r="AD18" s="21"/>
      <c r="AE18" s="5"/>
      <c r="AF18" s="21">
        <f ca="1">10*INT((_XLL.ALEA.ENTRE.BORNES($U$4,$V$3)/10)*10)+_XLL.ALEA.ENTRE.BORNES($U$4,$V$3)</f>
        <v>35</v>
      </c>
      <c r="AG18" s="5" t="s">
        <v>6</v>
      </c>
      <c r="AH18" s="21">
        <f ca="1">10*INT((_XLL.ALEA.ENTRE.BORNES($U$4,$V$4)/10)*10)+_XLL.ALEA.ENTRE.BORNES($U$4,$V$4)</f>
        <v>42</v>
      </c>
      <c r="AI18" s="5" t="s">
        <v>7</v>
      </c>
      <c r="AJ18" s="26" t="s">
        <v>8</v>
      </c>
    </row>
    <row r="19" spans="1:36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  <c r="X19" s="21">
        <f ca="1">10*INT((_XLL.ALEA.ENTRE.BORNES($U$4,$V$3)/10)*10)+_XLL.ALEA.ENTRE.BORNES($U$4,$V$3)</f>
        <v>21</v>
      </c>
      <c r="Y19" s="5" t="s">
        <v>6</v>
      </c>
      <c r="Z19" s="21">
        <f ca="1">10*INT((_XLL.ALEA.ENTRE.BORNES($U$4,$V$4)/10)*10)+_XLL.ALEA.ENTRE.BORNES($U$4,$V$4)</f>
        <v>24</v>
      </c>
      <c r="AA19" s="5" t="s">
        <v>7</v>
      </c>
      <c r="AB19" s="26" t="s">
        <v>8</v>
      </c>
      <c r="AC19" s="5"/>
      <c r="AD19" s="21"/>
      <c r="AE19" s="5"/>
      <c r="AF19" s="21">
        <f ca="1">10*INT((_XLL.ALEA.ENTRE.BORNES($U$4,$V$3)/10)*10)+_XLL.ALEA.ENTRE.BORNES($U$4,$V$3)</f>
        <v>21</v>
      </c>
      <c r="AG19" s="5" t="s">
        <v>6</v>
      </c>
      <c r="AH19" s="21">
        <f ca="1">10*INT((_XLL.ALEA.ENTRE.BORNES($U$4,$V$4)/10)*10)+_XLL.ALEA.ENTRE.BORNES($U$4,$V$4)</f>
        <v>22</v>
      </c>
      <c r="AI19" s="5" t="s">
        <v>7</v>
      </c>
      <c r="AJ19" s="26" t="s">
        <v>8</v>
      </c>
    </row>
    <row r="20" spans="1:36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  <c r="X20" s="21">
        <f ca="1">10*INT((_XLL.ALEA.ENTRE.BORNES($U$4,$V$3)/10)*10)+_XLL.ALEA.ENTRE.BORNES($U$4,$V$3)</f>
        <v>44</v>
      </c>
      <c r="Y20" s="5" t="s">
        <v>6</v>
      </c>
      <c r="Z20" s="21">
        <f ca="1">10*INT((_XLL.ALEA.ENTRE.BORNES($U$4,$V$4)/10)*10)+_XLL.ALEA.ENTRE.BORNES($U$4,$V$4)</f>
        <v>34</v>
      </c>
      <c r="AA20" s="5" t="s">
        <v>7</v>
      </c>
      <c r="AB20" s="26" t="s">
        <v>8</v>
      </c>
      <c r="AC20" s="5"/>
      <c r="AD20" s="21"/>
      <c r="AE20" s="5"/>
      <c r="AF20" s="21">
        <f ca="1">10*INT((_XLL.ALEA.ENTRE.BORNES($U$4,$V$3)/10)*10)+_XLL.ALEA.ENTRE.BORNES($U$4,$V$3)</f>
        <v>13</v>
      </c>
      <c r="AG20" s="5" t="s">
        <v>6</v>
      </c>
      <c r="AH20" s="21">
        <f ca="1">10*INT((_XLL.ALEA.ENTRE.BORNES($U$4,$V$4)/10)*10)+_XLL.ALEA.ENTRE.BORNES($U$4,$V$4)</f>
        <v>23</v>
      </c>
      <c r="AI20" s="5" t="s">
        <v>7</v>
      </c>
      <c r="AJ20" s="26" t="s">
        <v>8</v>
      </c>
    </row>
    <row r="21" spans="1:36" ht="30.75" customHeight="1">
      <c r="A21" s="107" t="s">
        <v>94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9"/>
      <c r="S21" s="51" t="s">
        <v>0</v>
      </c>
      <c r="X21" s="21">
        <f ca="1">10*INT((_XLL.ALEA.ENTRE.BORNES($U$4,$V$3)/10)*10)+_XLL.ALEA.ENTRE.BORNES($U$4,$V$3)</f>
        <v>11</v>
      </c>
      <c r="Y21" s="5" t="s">
        <v>6</v>
      </c>
      <c r="Z21" s="21">
        <f ca="1">10*INT((_XLL.ALEA.ENTRE.BORNES($U$4,$V$4)/10)*10)+_XLL.ALEA.ENTRE.BORNES($U$4,$V$4)</f>
        <v>43</v>
      </c>
      <c r="AA21" s="5" t="s">
        <v>7</v>
      </c>
      <c r="AB21" s="26" t="s">
        <v>8</v>
      </c>
      <c r="AC21" s="5"/>
      <c r="AD21" s="21"/>
      <c r="AE21" s="5"/>
      <c r="AF21" s="21">
        <f ca="1">10*INT((_XLL.ALEA.ENTRE.BORNES($U$4,$V$3)/10)*10)+_XLL.ALEA.ENTRE.BORNES($U$4,$V$3)</f>
        <v>52</v>
      </c>
      <c r="AG21" s="5" t="s">
        <v>6</v>
      </c>
      <c r="AH21" s="21">
        <f ca="1">10*INT((_XLL.ALEA.ENTRE.BORNES($U$4,$V$4)/10)*10)+_XLL.ALEA.ENTRE.BORNES($U$4,$V$4)</f>
        <v>11</v>
      </c>
      <c r="AI21" s="5" t="s">
        <v>7</v>
      </c>
      <c r="AJ21" s="26" t="s">
        <v>8</v>
      </c>
    </row>
    <row r="22" spans="1:19" ht="15" customHeight="1" hidden="1">
      <c r="A22" s="110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2"/>
      <c r="S22" s="10"/>
    </row>
    <row r="23" spans="1:19" ht="15">
      <c r="A23" s="30"/>
      <c r="B23" s="11"/>
      <c r="C23" s="52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53"/>
    </row>
    <row r="24" spans="1:19" ht="15">
      <c r="A24" s="19" t="s">
        <v>34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5"/>
    </row>
    <row r="25" spans="1:19" ht="18.75">
      <c r="A25" s="54"/>
      <c r="B25" s="5"/>
      <c r="C25" s="21"/>
      <c r="D25" s="5"/>
      <c r="E25" s="39">
        <f>X17</f>
        <v>41</v>
      </c>
      <c r="F25" s="41" t="s">
        <v>6</v>
      </c>
      <c r="G25" s="39">
        <f ca="1">IF((X17-ROUNDDOWN(X17,-1)+(Z17-ROUNDDOWN(Z17,-1)))&gt;9,((ROUNDDOWN(Z17,-1)+_XLL.ALEA.ENTRE.BORNES($U$3,(9-(X17-ROUNDDOWN(X17,-1)))))),Z17)</f>
        <v>24</v>
      </c>
      <c r="H25" s="41" t="s">
        <v>7</v>
      </c>
      <c r="I25" s="40" t="s">
        <v>8</v>
      </c>
      <c r="J25" s="40"/>
      <c r="K25" s="39"/>
      <c r="L25" s="41"/>
      <c r="M25" s="39">
        <f>AF17</f>
        <v>34</v>
      </c>
      <c r="N25" s="41" t="s">
        <v>6</v>
      </c>
      <c r="O25" s="39">
        <f ca="1">IF((AF17-ROUNDDOWN(AF17,-1)+(AH17-ROUNDDOWN(AH17,-1)))&gt;9,((ROUNDDOWN(AH17,-1)+_XLL.ALEA.ENTRE.BORNES($U$3,(9-(AF17-ROUNDDOWN(AF17,-1)))))),AH17)</f>
        <v>33</v>
      </c>
      <c r="P25" s="41" t="s">
        <v>7</v>
      </c>
      <c r="Q25" s="40" t="s">
        <v>8</v>
      </c>
      <c r="R25" s="5"/>
      <c r="S25" s="55"/>
    </row>
    <row r="26" spans="1:19" ht="18.75">
      <c r="A26" s="54"/>
      <c r="B26" s="5"/>
      <c r="C26" s="21"/>
      <c r="D26" s="5"/>
      <c r="E26" s="39">
        <f>X18</f>
        <v>11</v>
      </c>
      <c r="F26" s="41" t="s">
        <v>6</v>
      </c>
      <c r="G26" s="39">
        <f ca="1">IF((X18-ROUNDDOWN(X18,-1)+(Z18-ROUNDDOWN(Z18,-1)))&gt;9,((ROUNDDOWN(Z18,-1)+_XLL.ALEA.ENTRE.BORNES($U$3,(9-(X18-ROUNDDOWN(X18,-1)))))),Z18)</f>
        <v>23</v>
      </c>
      <c r="H26" s="41" t="s">
        <v>7</v>
      </c>
      <c r="I26" s="40" t="s">
        <v>8</v>
      </c>
      <c r="J26" s="41"/>
      <c r="K26" s="39"/>
      <c r="L26" s="41"/>
      <c r="M26" s="39">
        <f>AF18</f>
        <v>35</v>
      </c>
      <c r="N26" s="41" t="s">
        <v>6</v>
      </c>
      <c r="O26" s="39">
        <f ca="1">IF((AF18-ROUNDDOWN(AF18,-1)+(AH18-ROUNDDOWN(AH18,-1)))&gt;9,((ROUNDDOWN(AH18,-1)+_XLL.ALEA.ENTRE.BORNES($U$3,(9-(AF18-ROUNDDOWN(AF18,-1)))))),AH18)</f>
        <v>42</v>
      </c>
      <c r="P26" s="41" t="s">
        <v>7</v>
      </c>
      <c r="Q26" s="40" t="s">
        <v>8</v>
      </c>
      <c r="R26" s="5"/>
      <c r="S26" s="55"/>
    </row>
    <row r="27" spans="1:19" ht="18.75">
      <c r="A27" s="54"/>
      <c r="B27" s="5"/>
      <c r="C27" s="21"/>
      <c r="D27" s="5"/>
      <c r="E27" s="39">
        <f>X19</f>
        <v>21</v>
      </c>
      <c r="F27" s="41" t="s">
        <v>6</v>
      </c>
      <c r="G27" s="39">
        <f ca="1">IF((X19-ROUNDDOWN(X19,-1)+(Z19-ROUNDDOWN(Z19,-1)))&gt;9,((ROUNDDOWN(Z19,-1)+_XLL.ALEA.ENTRE.BORNES($U$3,(9-(X19-ROUNDDOWN(X19,-1)))))),Z19)</f>
        <v>24</v>
      </c>
      <c r="H27" s="41" t="s">
        <v>7</v>
      </c>
      <c r="I27" s="40" t="s">
        <v>8</v>
      </c>
      <c r="J27" s="41"/>
      <c r="K27" s="39"/>
      <c r="L27" s="41"/>
      <c r="M27" s="39">
        <f>AF19</f>
        <v>21</v>
      </c>
      <c r="N27" s="41" t="s">
        <v>6</v>
      </c>
      <c r="O27" s="39">
        <f ca="1">IF((AF19-ROUNDDOWN(AF19,-1)+(AH19-ROUNDDOWN(AH19,-1)))&gt;9,((ROUNDDOWN(AH19,-1)+_XLL.ALEA.ENTRE.BORNES($U$3,(9-(AF19-ROUNDDOWN(AF19,-1)))))),AH19)</f>
        <v>22</v>
      </c>
      <c r="P27" s="41" t="s">
        <v>7</v>
      </c>
      <c r="Q27" s="40" t="s">
        <v>8</v>
      </c>
      <c r="R27" s="5"/>
      <c r="S27" s="55"/>
    </row>
    <row r="28" spans="1:19" ht="18.75">
      <c r="A28" s="54"/>
      <c r="B28" s="5"/>
      <c r="C28" s="21"/>
      <c r="D28" s="5"/>
      <c r="E28" s="39">
        <f>X20</f>
        <v>44</v>
      </c>
      <c r="F28" s="41" t="s">
        <v>6</v>
      </c>
      <c r="G28" s="39">
        <f ca="1">IF((X20-ROUNDDOWN(X20,-1)+(Z20-ROUNDDOWN(Z20,-1)))&gt;9,((ROUNDDOWN(Z20,-1)+_XLL.ALEA.ENTRE.BORNES($U$3,(9-(X20-ROUNDDOWN(X20,-1)))))),Z20)</f>
        <v>34</v>
      </c>
      <c r="H28" s="41" t="s">
        <v>7</v>
      </c>
      <c r="I28" s="40" t="s">
        <v>8</v>
      </c>
      <c r="J28" s="41"/>
      <c r="K28" s="39"/>
      <c r="L28" s="41"/>
      <c r="M28" s="39">
        <f>AF20</f>
        <v>13</v>
      </c>
      <c r="N28" s="41" t="s">
        <v>6</v>
      </c>
      <c r="O28" s="39">
        <f ca="1">IF((AF20-ROUNDDOWN(AF20,-1)+(AH20-ROUNDDOWN(AH20,-1)))&gt;9,((ROUNDDOWN(AH20,-1)+_XLL.ALEA.ENTRE.BORNES($U$3,(9-(AF20-ROUNDDOWN(AF20,-1)))))),AH20)</f>
        <v>23</v>
      </c>
      <c r="P28" s="41" t="s">
        <v>7</v>
      </c>
      <c r="Q28" s="40" t="s">
        <v>8</v>
      </c>
      <c r="R28" s="5"/>
      <c r="S28" s="55"/>
    </row>
    <row r="29" spans="1:19" ht="18.75">
      <c r="A29" s="54"/>
      <c r="B29" s="5"/>
      <c r="C29" s="21"/>
      <c r="D29" s="5"/>
      <c r="E29" s="39">
        <f>X21</f>
        <v>11</v>
      </c>
      <c r="F29" s="41" t="s">
        <v>6</v>
      </c>
      <c r="G29" s="39">
        <f ca="1">IF((X21-ROUNDDOWN(X21,-1)+(Z21-ROUNDDOWN(Z21,-1)))&gt;9,((ROUNDDOWN(Z21,-1)+_XLL.ALEA.ENTRE.BORNES($U$3,(9-(X21-ROUNDDOWN(X21,-1)))))),Z21)</f>
        <v>43</v>
      </c>
      <c r="H29" s="41" t="s">
        <v>7</v>
      </c>
      <c r="I29" s="40" t="s">
        <v>8</v>
      </c>
      <c r="J29" s="41"/>
      <c r="K29" s="39"/>
      <c r="L29" s="41"/>
      <c r="M29" s="39">
        <f>AF21</f>
        <v>52</v>
      </c>
      <c r="N29" s="41" t="s">
        <v>6</v>
      </c>
      <c r="O29" s="39">
        <f ca="1">IF((AF21-ROUNDDOWN(AF21,-1)+(AH21-ROUNDDOWN(AH21,-1)))&gt;9,((ROUNDDOWN(AH21,-1)+_XLL.ALEA.ENTRE.BORNES($U$3,(9-(AF21-ROUNDDOWN(AF21,-1)))))),AH21)</f>
        <v>11</v>
      </c>
      <c r="P29" s="41" t="s">
        <v>7</v>
      </c>
      <c r="Q29" s="40" t="s">
        <v>8</v>
      </c>
      <c r="R29" s="5"/>
      <c r="S29" s="55"/>
    </row>
    <row r="30" spans="1:19" ht="15">
      <c r="A30" s="5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5"/>
    </row>
    <row r="31" spans="1:19" ht="15">
      <c r="A31" s="19" t="s">
        <v>37</v>
      </c>
      <c r="B31" s="5"/>
      <c r="C31" s="5"/>
      <c r="D31" s="5"/>
      <c r="E31" s="5"/>
      <c r="F31" s="5"/>
      <c r="G31" s="73" t="s">
        <v>97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5"/>
    </row>
    <row r="32" spans="1:19" ht="15">
      <c r="A32" s="19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5"/>
    </row>
    <row r="33" spans="1:19" ht="15.75" customHeight="1">
      <c r="A33" s="54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31"/>
    </row>
    <row r="34" spans="1:19" ht="15">
      <c r="A34" s="54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31"/>
    </row>
    <row r="35" spans="1:19" ht="15">
      <c r="A35" s="5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5"/>
    </row>
    <row r="36" spans="1:19" ht="15">
      <c r="A36" s="5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3"/>
    </row>
    <row r="39" spans="1:19" ht="15">
      <c r="A39" s="19" t="s">
        <v>96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5"/>
    </row>
    <row r="40" spans="1:19" ht="15" customHeight="1">
      <c r="A40" s="5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5"/>
    </row>
    <row r="41" spans="1:19" ht="15">
      <c r="A41" s="5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5"/>
    </row>
    <row r="42" spans="1:19" ht="15">
      <c r="A42" s="5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5"/>
    </row>
    <row r="43" spans="1:19" ht="15">
      <c r="A43" s="5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5"/>
    </row>
    <row r="44" spans="1:19" ht="15">
      <c r="A44" s="5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5"/>
    </row>
    <row r="45" spans="1:19" ht="15">
      <c r="A45" s="5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5"/>
    </row>
    <row r="46" spans="1:19" ht="15">
      <c r="A46" s="5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5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9">
    <mergeCell ref="A21:R22"/>
    <mergeCell ref="B16:S17"/>
    <mergeCell ref="J3:R3"/>
    <mergeCell ref="S5:S6"/>
    <mergeCell ref="A1:A4"/>
    <mergeCell ref="B1:R2"/>
    <mergeCell ref="S1:S4"/>
    <mergeCell ref="C4:R4"/>
    <mergeCell ref="A5:R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50"/>
  <sheetViews>
    <sheetView zoomScalePageLayoutView="0" workbookViewId="0" topLeftCell="A1">
      <selection activeCell="E9" sqref="E9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2.00390625" style="0" customWidth="1"/>
    <col min="5" max="5" width="3.8515625" style="0" customWidth="1"/>
    <col min="6" max="6" width="2.140625" style="0" customWidth="1"/>
    <col min="7" max="7" width="4.140625" style="0" customWidth="1"/>
    <col min="8" max="8" width="3.140625" style="0" customWidth="1"/>
    <col min="9" max="9" width="5.421875" style="0" customWidth="1"/>
    <col min="10" max="10" width="6.421875" style="0" customWidth="1"/>
    <col min="11" max="11" width="3.7109375" style="0" customWidth="1"/>
    <col min="12" max="12" width="2.140625" style="0" customWidth="1"/>
    <col min="13" max="13" width="4.28125" style="0" customWidth="1"/>
    <col min="14" max="14" width="2.140625" style="0" customWidth="1"/>
    <col min="15" max="15" width="4.0039062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3" width="0" style="0" hidden="1" customWidth="1"/>
    <col min="24" max="24" width="5.8515625" style="0" hidden="1" customWidth="1"/>
    <col min="25" max="25" width="2.421875" style="0" hidden="1" customWidth="1"/>
    <col min="26" max="26" width="5.00390625" style="0" hidden="1" customWidth="1"/>
    <col min="27" max="27" width="2.140625" style="0" hidden="1" customWidth="1"/>
    <col min="28" max="28" width="5.8515625" style="0" hidden="1" customWidth="1"/>
    <col min="29" max="29" width="2.8515625" style="0" hidden="1" customWidth="1"/>
    <col min="30" max="30" width="2.421875" style="0" hidden="1" customWidth="1"/>
    <col min="31" max="31" width="2.140625" style="0" hidden="1" customWidth="1"/>
    <col min="32" max="32" width="3.7109375" style="0" hidden="1" customWidth="1"/>
    <col min="33" max="33" width="2.140625" style="0" hidden="1" customWidth="1"/>
    <col min="34" max="34" width="3.57421875" style="0" hidden="1" customWidth="1"/>
    <col min="35" max="35" width="2.57421875" style="0" hidden="1" customWidth="1"/>
    <col min="36" max="36" width="5.8515625" style="0" hidden="1" customWidth="1"/>
  </cols>
  <sheetData>
    <row r="1" spans="1:36" ht="15.75" customHeight="1">
      <c r="A1" s="99"/>
      <c r="B1" s="87" t="s">
        <v>27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9"/>
      <c r="S1" s="83" t="s">
        <v>98</v>
      </c>
      <c r="T1" s="22" t="s">
        <v>2</v>
      </c>
      <c r="U1" s="23" t="s">
        <v>1</v>
      </c>
      <c r="V1" s="23" t="s">
        <v>3</v>
      </c>
      <c r="X1" s="21">
        <f ca="1">10*INT((_XLL.ALEA.ENTRE.BORNES($U$3,$V$3)/10)*10)+_XLL.ALEA.ENTRE.BORNES($U$3,$V$3)</f>
        <v>47</v>
      </c>
      <c r="Y1" s="5" t="s">
        <v>6</v>
      </c>
      <c r="Z1" s="21">
        <f ca="1">_XLL.ALEA.ENTRE.BORNES($U$2,$V$2)</f>
        <v>78</v>
      </c>
      <c r="AA1" s="5" t="s">
        <v>7</v>
      </c>
      <c r="AB1" s="26" t="s">
        <v>8</v>
      </c>
      <c r="AC1" s="26"/>
      <c r="AD1" s="21"/>
      <c r="AE1" s="5"/>
      <c r="AF1" s="21">
        <f ca="1">10*INT((_XLL.ALEA.ENTRE.BORNES($U$3,$V$3)/10)*10)+_XLL.ALEA.ENTRE.BORNES($U$3,$V$3)</f>
        <v>39</v>
      </c>
      <c r="AG1" s="5" t="s">
        <v>6</v>
      </c>
      <c r="AH1" s="21">
        <f ca="1">_XLL.ALEA.ENTRE.BORNES($U$2,$V$2)</f>
        <v>25</v>
      </c>
      <c r="AI1" s="5" t="s">
        <v>7</v>
      </c>
      <c r="AJ1" s="26" t="s">
        <v>8</v>
      </c>
    </row>
    <row r="2" spans="1:36" ht="15" customHeight="1">
      <c r="A2" s="100"/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2"/>
      <c r="S2" s="84"/>
      <c r="T2" t="s">
        <v>4</v>
      </c>
      <c r="U2">
        <v>10</v>
      </c>
      <c r="V2">
        <v>99</v>
      </c>
      <c r="X2" s="21">
        <f ca="1">10*INT((_XLL.ALEA.ENTRE.BORNES($U$3,$V$3)/10)*10)+_XLL.ALEA.ENTRE.BORNES($U$3,$V$3)</f>
        <v>12</v>
      </c>
      <c r="Y2" s="5" t="s">
        <v>6</v>
      </c>
      <c r="Z2" s="21">
        <f ca="1">_XLL.ALEA.ENTRE.BORNES($U$2,$V$2)</f>
        <v>92</v>
      </c>
      <c r="AA2" s="5" t="s">
        <v>7</v>
      </c>
      <c r="AB2" s="26" t="s">
        <v>8</v>
      </c>
      <c r="AC2" s="5"/>
      <c r="AD2" s="21"/>
      <c r="AE2" s="5"/>
      <c r="AF2" s="21">
        <f ca="1">10*INT((_XLL.ALEA.ENTRE.BORNES($U$3,$V$3)/10)*10)+_XLL.ALEA.ENTRE.BORNES($U$3,$V$3)</f>
        <v>72</v>
      </c>
      <c r="AG2" s="5" t="s">
        <v>6</v>
      </c>
      <c r="AH2" s="21">
        <f ca="1">_XLL.ALEA.ENTRE.BORNES($U$2,$V$2)</f>
        <v>62</v>
      </c>
      <c r="AI2" s="5" t="s">
        <v>7</v>
      </c>
      <c r="AJ2" s="26" t="s">
        <v>8</v>
      </c>
    </row>
    <row r="3" spans="1:36" ht="15" customHeight="1">
      <c r="A3" s="100"/>
      <c r="B3" s="5"/>
      <c r="C3" s="33"/>
      <c r="D3" s="33"/>
      <c r="E3" s="33"/>
      <c r="F3" s="33"/>
      <c r="G3" s="33"/>
      <c r="H3" s="33"/>
      <c r="I3" s="33"/>
      <c r="J3" s="102" t="s">
        <v>26</v>
      </c>
      <c r="K3" s="102"/>
      <c r="L3" s="102"/>
      <c r="M3" s="102"/>
      <c r="N3" s="102"/>
      <c r="O3" s="102"/>
      <c r="P3" s="102"/>
      <c r="Q3" s="102"/>
      <c r="R3" s="103"/>
      <c r="S3" s="85"/>
      <c r="T3" t="s">
        <v>5</v>
      </c>
      <c r="U3" s="21">
        <v>1</v>
      </c>
      <c r="V3" s="21">
        <v>9</v>
      </c>
      <c r="X3" s="21">
        <f ca="1">10*INT((_XLL.ALEA.ENTRE.BORNES($U$3,$V$3)/10)*10)+_XLL.ALEA.ENTRE.BORNES($U$3,$V$3)</f>
        <v>24</v>
      </c>
      <c r="Y3" s="5" t="s">
        <v>6</v>
      </c>
      <c r="Z3" s="21">
        <f ca="1">_XLL.ALEA.ENTRE.BORNES($U$2,$V$2)</f>
        <v>16</v>
      </c>
      <c r="AA3" s="5" t="s">
        <v>7</v>
      </c>
      <c r="AB3" s="26" t="s">
        <v>8</v>
      </c>
      <c r="AC3" s="5"/>
      <c r="AD3" s="21"/>
      <c r="AE3" s="5"/>
      <c r="AF3" s="21">
        <f ca="1">10*INT((_XLL.ALEA.ENTRE.BORNES($U$3,$V$3)/10)*10)+_XLL.ALEA.ENTRE.BORNES($U$3,$V$3)</f>
        <v>91</v>
      </c>
      <c r="AG3" s="5" t="s">
        <v>6</v>
      </c>
      <c r="AH3" s="21">
        <f ca="1">_XLL.ALEA.ENTRE.BORNES($U$2,$V$2)</f>
        <v>29</v>
      </c>
      <c r="AI3" s="5" t="s">
        <v>7</v>
      </c>
      <c r="AJ3" s="26" t="s">
        <v>8</v>
      </c>
    </row>
    <row r="4" spans="1:36" ht="15" customHeight="1">
      <c r="A4" s="101"/>
      <c r="B4" s="50"/>
      <c r="C4" s="93" t="s">
        <v>50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4"/>
      <c r="S4" s="86"/>
      <c r="X4" s="21">
        <f ca="1">10*INT((_XLL.ALEA.ENTRE.BORNES($U$3,$V$3)/10)*10)+_XLL.ALEA.ENTRE.BORNES($U$3,$V$3)</f>
        <v>86</v>
      </c>
      <c r="Y4" s="5" t="s">
        <v>6</v>
      </c>
      <c r="Z4" s="21">
        <f ca="1">_XLL.ALEA.ENTRE.BORNES($U$2,$V$2)</f>
        <v>47</v>
      </c>
      <c r="AA4" s="5" t="s">
        <v>7</v>
      </c>
      <c r="AB4" s="26" t="s">
        <v>8</v>
      </c>
      <c r="AC4" s="5"/>
      <c r="AD4" s="21"/>
      <c r="AE4" s="5"/>
      <c r="AF4" s="21">
        <f ca="1">10*INT((_XLL.ALEA.ENTRE.BORNES($U$3,$V$3)/10)*10)+_XLL.ALEA.ENTRE.BORNES($U$3,$V$3)</f>
        <v>86</v>
      </c>
      <c r="AG4" s="5" t="s">
        <v>6</v>
      </c>
      <c r="AH4" s="21">
        <f ca="1">_XLL.ALEA.ENTRE.BORNES($U$2,$V$2)</f>
        <v>76</v>
      </c>
      <c r="AI4" s="5" t="s">
        <v>7</v>
      </c>
      <c r="AJ4" s="26" t="s">
        <v>8</v>
      </c>
    </row>
    <row r="5" spans="1:36" ht="20.25" customHeight="1">
      <c r="A5" s="107" t="s">
        <v>99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9"/>
      <c r="S5" s="104" t="s">
        <v>0</v>
      </c>
      <c r="X5" s="21">
        <f ca="1">10*INT((_XLL.ALEA.ENTRE.BORNES($U$3,$V$3)/10)*10)+_XLL.ALEA.ENTRE.BORNES($U$3,$V$3)</f>
        <v>96</v>
      </c>
      <c r="Y5" s="5" t="s">
        <v>6</v>
      </c>
      <c r="Z5" s="21">
        <f ca="1">_XLL.ALEA.ENTRE.BORNES($U$2,$V$2)</f>
        <v>13</v>
      </c>
      <c r="AA5" s="5" t="s">
        <v>7</v>
      </c>
      <c r="AB5" s="26" t="s">
        <v>8</v>
      </c>
      <c r="AC5" s="5"/>
      <c r="AD5" s="21"/>
      <c r="AE5" s="5"/>
      <c r="AF5" s="21">
        <f ca="1">10*INT((_XLL.ALEA.ENTRE.BORNES($U$3,$V$3)/10)*10)+_XLL.ALEA.ENTRE.BORNES($U$3,$V$3)</f>
        <v>35</v>
      </c>
      <c r="AG5" s="5" t="s">
        <v>6</v>
      </c>
      <c r="AH5" s="21">
        <f ca="1">_XLL.ALEA.ENTRE.BORNES($U$2,$V$2)</f>
        <v>74</v>
      </c>
      <c r="AI5" s="5" t="s">
        <v>7</v>
      </c>
      <c r="AJ5" s="26" t="s">
        <v>8</v>
      </c>
    </row>
    <row r="6" spans="1:19" ht="11.25" customHeight="1">
      <c r="A6" s="11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2"/>
      <c r="S6" s="105"/>
    </row>
    <row r="7" spans="1:19" ht="15">
      <c r="A7" s="5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3"/>
    </row>
    <row r="8" spans="1:19" ht="15">
      <c r="A8" s="19" t="s">
        <v>34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5"/>
    </row>
    <row r="9" spans="1:19" ht="18.75">
      <c r="A9" s="54"/>
      <c r="B9" s="26"/>
      <c r="C9" s="21"/>
      <c r="D9" s="5"/>
      <c r="E9" s="39">
        <f>X1</f>
        <v>47</v>
      </c>
      <c r="F9" s="41" t="s">
        <v>6</v>
      </c>
      <c r="G9" s="39">
        <f>IF((X1-ROUNDDOWN(X1,-1)+(Z1-ROUNDDOWN(Z1,-1)))&lt;10,Z1+(9-(Z1-ROUNDDOWN(Z1,-1))),Z1)</f>
        <v>78</v>
      </c>
      <c r="H9" s="41" t="s">
        <v>7</v>
      </c>
      <c r="I9" s="40" t="s">
        <v>8</v>
      </c>
      <c r="J9" s="40"/>
      <c r="K9" s="39"/>
      <c r="L9" s="41"/>
      <c r="M9" s="39">
        <f>AF1</f>
        <v>39</v>
      </c>
      <c r="N9" s="41" t="s">
        <v>6</v>
      </c>
      <c r="O9" s="39">
        <f>IF((AF1-ROUNDDOWN(AF1,-1)+(AH1-ROUNDDOWN(AH1,-1)))&lt;10,AH1+(9-(AH1-ROUNDDOWN(AH1,-1))),AH1)</f>
        <v>25</v>
      </c>
      <c r="P9" s="41" t="s">
        <v>7</v>
      </c>
      <c r="Q9" s="40" t="s">
        <v>8</v>
      </c>
      <c r="R9" s="26"/>
      <c r="S9" s="55"/>
    </row>
    <row r="10" spans="1:19" ht="18.75">
      <c r="A10" s="54"/>
      <c r="B10" s="5"/>
      <c r="C10" s="21"/>
      <c r="D10" s="5"/>
      <c r="E10" s="39">
        <f>X2</f>
        <v>12</v>
      </c>
      <c r="F10" s="41" t="s">
        <v>6</v>
      </c>
      <c r="G10" s="39">
        <f>IF((X2-ROUNDDOWN(X2,-1)+(Z2-ROUNDDOWN(Z2,-1)))&lt;10,Z2+(9-(Z2-ROUNDDOWN(Z2,-1))),Z2)</f>
        <v>99</v>
      </c>
      <c r="H10" s="41" t="s">
        <v>7</v>
      </c>
      <c r="I10" s="40" t="s">
        <v>8</v>
      </c>
      <c r="J10" s="41"/>
      <c r="K10" s="39"/>
      <c r="L10" s="41"/>
      <c r="M10" s="39">
        <f>AF2</f>
        <v>72</v>
      </c>
      <c r="N10" s="41" t="s">
        <v>6</v>
      </c>
      <c r="O10" s="39">
        <f>IF((AF2-ROUNDDOWN(AF2,-1)+(AH2-ROUNDDOWN(AH2,-1)))&lt;10,AH2+(9-(AH2-ROUNDDOWN(AH2,-1))),AH2)</f>
        <v>69</v>
      </c>
      <c r="P10" s="41" t="s">
        <v>7</v>
      </c>
      <c r="Q10" s="40" t="s">
        <v>8</v>
      </c>
      <c r="R10" s="5"/>
      <c r="S10" s="55"/>
    </row>
    <row r="11" spans="1:19" ht="18.75">
      <c r="A11" s="54"/>
      <c r="B11" s="5"/>
      <c r="C11" s="21"/>
      <c r="D11" s="5"/>
      <c r="E11" s="39">
        <f>X3</f>
        <v>24</v>
      </c>
      <c r="F11" s="41" t="s">
        <v>6</v>
      </c>
      <c r="G11" s="39">
        <f>IF((X3-ROUNDDOWN(X3,-1)+(Z3-ROUNDDOWN(Z3,-1)))&lt;10,Z3+(9-(Z3-ROUNDDOWN(Z3,-1))),Z3)</f>
        <v>16</v>
      </c>
      <c r="H11" s="41" t="s">
        <v>7</v>
      </c>
      <c r="I11" s="40" t="s">
        <v>8</v>
      </c>
      <c r="J11" s="41"/>
      <c r="K11" s="39"/>
      <c r="L11" s="41"/>
      <c r="M11" s="39">
        <f>AF3</f>
        <v>91</v>
      </c>
      <c r="N11" s="41" t="s">
        <v>6</v>
      </c>
      <c r="O11" s="39">
        <f>IF((AF3-ROUNDDOWN(AF3,-1)+(AH3-ROUNDDOWN(AH3,-1)))&lt;10,AH3+(9-(AH3-ROUNDDOWN(AH3,-1))),AH3)</f>
        <v>29</v>
      </c>
      <c r="P11" s="41" t="s">
        <v>7</v>
      </c>
      <c r="Q11" s="40" t="s">
        <v>8</v>
      </c>
      <c r="R11" s="5"/>
      <c r="S11" s="55"/>
    </row>
    <row r="12" spans="1:19" ht="18.75">
      <c r="A12" s="54"/>
      <c r="B12" s="5"/>
      <c r="C12" s="21"/>
      <c r="D12" s="5"/>
      <c r="E12" s="39">
        <f>X4</f>
        <v>86</v>
      </c>
      <c r="F12" s="41" t="s">
        <v>6</v>
      </c>
      <c r="G12" s="39">
        <f>IF((X4-ROUNDDOWN(X4,-1)+(Z4-ROUNDDOWN(Z4,-1)))&lt;10,Z4+(9-(Z4-ROUNDDOWN(Z4,-1))),Z4)</f>
        <v>47</v>
      </c>
      <c r="H12" s="41" t="s">
        <v>7</v>
      </c>
      <c r="I12" s="40" t="s">
        <v>8</v>
      </c>
      <c r="J12" s="41"/>
      <c r="K12" s="39"/>
      <c r="L12" s="41"/>
      <c r="M12" s="39">
        <f>AF4</f>
        <v>86</v>
      </c>
      <c r="N12" s="41" t="s">
        <v>6</v>
      </c>
      <c r="O12" s="39">
        <f>IF((AF4-ROUNDDOWN(AF4,-1)+(AH4-ROUNDDOWN(AH4,-1)))&lt;10,AH4+(9-(AH4-ROUNDDOWN(AH4,-1))),AH4)</f>
        <v>76</v>
      </c>
      <c r="P12" s="41" t="s">
        <v>7</v>
      </c>
      <c r="Q12" s="40" t="s">
        <v>8</v>
      </c>
      <c r="R12" s="5"/>
      <c r="S12" s="55"/>
    </row>
    <row r="13" spans="1:19" ht="18.75">
      <c r="A13" s="54"/>
      <c r="B13" s="5"/>
      <c r="C13" s="21"/>
      <c r="D13" s="5"/>
      <c r="E13" s="39">
        <f>X5</f>
        <v>96</v>
      </c>
      <c r="F13" s="41" t="s">
        <v>6</v>
      </c>
      <c r="G13" s="39">
        <f>IF((X5-ROUNDDOWN(X5,-1)+(Z5-ROUNDDOWN(Z5,-1)))&lt;10,Z5+(9-(Z5-ROUNDDOWN(Z5,-1))),Z5)</f>
        <v>19</v>
      </c>
      <c r="H13" s="41" t="s">
        <v>7</v>
      </c>
      <c r="I13" s="40" t="s">
        <v>8</v>
      </c>
      <c r="J13" s="41"/>
      <c r="K13" s="39"/>
      <c r="L13" s="41"/>
      <c r="M13" s="39">
        <f>AF5</f>
        <v>35</v>
      </c>
      <c r="N13" s="41" t="s">
        <v>6</v>
      </c>
      <c r="O13" s="39">
        <f>IF((AF5-ROUNDDOWN(AF5,-1)+(AH5-ROUNDDOWN(AH5,-1)))&lt;10,AH5+(9-(AH5-ROUNDDOWN(AH5,-1))),AH5)</f>
        <v>79</v>
      </c>
      <c r="P13" s="41" t="s">
        <v>7</v>
      </c>
      <c r="Q13" s="40" t="s">
        <v>8</v>
      </c>
      <c r="R13" s="5"/>
      <c r="S13" s="55"/>
    </row>
    <row r="14" spans="1:19" ht="15">
      <c r="A14" s="5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5"/>
    </row>
    <row r="15" spans="1:19" ht="15">
      <c r="A15" s="19" t="s">
        <v>37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</row>
    <row r="16" spans="1:19" ht="15">
      <c r="A16" s="5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5"/>
    </row>
    <row r="17" spans="1:36" ht="15">
      <c r="A17" s="54"/>
      <c r="B17" s="73" t="s">
        <v>101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5"/>
      <c r="X17" s="21">
        <f ca="1">10*INT((_XLL.ALEA.ENTRE.BORNES($U$3,$V$3)/10)*10)+_XLL.ALEA.ENTRE.BORNES($U$3,$V$3)</f>
        <v>41</v>
      </c>
      <c r="Y17" s="5" t="s">
        <v>6</v>
      </c>
      <c r="Z17" s="21">
        <f ca="1">_XLL.ALEA.ENTRE.BORNES($U$2,$V$2)</f>
        <v>15</v>
      </c>
      <c r="AA17" s="5" t="s">
        <v>7</v>
      </c>
      <c r="AB17" s="26" t="s">
        <v>8</v>
      </c>
      <c r="AC17" s="26"/>
      <c r="AD17" s="21"/>
      <c r="AE17" s="5"/>
      <c r="AF17" s="21">
        <f ca="1">10*INT((_XLL.ALEA.ENTRE.BORNES($U$3,$V$3)/10)*10)+_XLL.ALEA.ENTRE.BORNES($U$3,$V$3)</f>
        <v>75</v>
      </c>
      <c r="AG17" s="5" t="s">
        <v>6</v>
      </c>
      <c r="AH17" s="21">
        <f ca="1">_XLL.ALEA.ENTRE.BORNES($U$2,$V$2)</f>
        <v>99</v>
      </c>
      <c r="AI17" s="5" t="s">
        <v>7</v>
      </c>
      <c r="AJ17" s="26" t="s">
        <v>8</v>
      </c>
    </row>
    <row r="18" spans="1:36" ht="15">
      <c r="A18" s="54"/>
      <c r="B18" s="5"/>
      <c r="C18" s="5"/>
      <c r="D18" s="5"/>
      <c r="E18" s="5"/>
      <c r="F18" s="5"/>
      <c r="G18" s="5" t="s">
        <v>11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5"/>
      <c r="X18" s="21">
        <f ca="1">10*INT((_XLL.ALEA.ENTRE.BORNES($U$3,$V$3)/10)*10)+_XLL.ALEA.ENTRE.BORNES($U$3,$V$3)</f>
        <v>25</v>
      </c>
      <c r="Y18" s="5" t="s">
        <v>6</v>
      </c>
      <c r="Z18" s="21">
        <f ca="1">_XLL.ALEA.ENTRE.BORNES($U$2,$V$2)</f>
        <v>37</v>
      </c>
      <c r="AA18" s="5" t="s">
        <v>7</v>
      </c>
      <c r="AB18" s="26" t="s">
        <v>8</v>
      </c>
      <c r="AC18" s="5"/>
      <c r="AD18" s="21"/>
      <c r="AE18" s="5"/>
      <c r="AF18" s="21">
        <f ca="1">10*INT((_XLL.ALEA.ENTRE.BORNES($U$3,$V$3)/10)*10)+_XLL.ALEA.ENTRE.BORNES($U$3,$V$3)</f>
        <v>81</v>
      </c>
      <c r="AG18" s="5" t="s">
        <v>6</v>
      </c>
      <c r="AH18" s="21">
        <f ca="1">_XLL.ALEA.ENTRE.BORNES($U$2,$V$2)</f>
        <v>70</v>
      </c>
      <c r="AI18" s="5" t="s">
        <v>7</v>
      </c>
      <c r="AJ18" s="26" t="s">
        <v>8</v>
      </c>
    </row>
    <row r="19" spans="1:36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  <c r="X19" s="21">
        <f ca="1">10*INT((_XLL.ALEA.ENTRE.BORNES($U$3,$V$3)/10)*10)+_XLL.ALEA.ENTRE.BORNES($U$3,$V$3)</f>
        <v>28</v>
      </c>
      <c r="Y19" s="5" t="s">
        <v>6</v>
      </c>
      <c r="Z19" s="21">
        <f ca="1">_XLL.ALEA.ENTRE.BORNES($U$2,$V$2)</f>
        <v>37</v>
      </c>
      <c r="AA19" s="5" t="s">
        <v>7</v>
      </c>
      <c r="AB19" s="26" t="s">
        <v>8</v>
      </c>
      <c r="AC19" s="5"/>
      <c r="AD19" s="21"/>
      <c r="AE19" s="5"/>
      <c r="AF19" s="21">
        <f ca="1">10*INT((_XLL.ALEA.ENTRE.BORNES($U$3,$V$3)/10)*10)+_XLL.ALEA.ENTRE.BORNES($U$3,$V$3)</f>
        <v>57</v>
      </c>
      <c r="AG19" s="5" t="s">
        <v>6</v>
      </c>
      <c r="AH19" s="21">
        <f ca="1">_XLL.ALEA.ENTRE.BORNES($U$2,$V$2)</f>
        <v>91</v>
      </c>
      <c r="AI19" s="5" t="s">
        <v>7</v>
      </c>
      <c r="AJ19" s="26" t="s">
        <v>8</v>
      </c>
    </row>
    <row r="20" spans="1:36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  <c r="X20" s="21">
        <f ca="1">10*INT((_XLL.ALEA.ENTRE.BORNES($U$3,$V$3)/10)*10)+_XLL.ALEA.ENTRE.BORNES($U$3,$V$3)</f>
        <v>41</v>
      </c>
      <c r="Y20" s="5" t="s">
        <v>6</v>
      </c>
      <c r="Z20" s="21">
        <f ca="1">_XLL.ALEA.ENTRE.BORNES($U$2,$V$2)</f>
        <v>27</v>
      </c>
      <c r="AA20" s="5" t="s">
        <v>7</v>
      </c>
      <c r="AB20" s="26" t="s">
        <v>8</v>
      </c>
      <c r="AC20" s="5"/>
      <c r="AD20" s="21"/>
      <c r="AE20" s="5"/>
      <c r="AF20" s="21">
        <f ca="1">10*INT((_XLL.ALEA.ENTRE.BORNES($U$3,$V$3)/10)*10)+_XLL.ALEA.ENTRE.BORNES($U$3,$V$3)</f>
        <v>74</v>
      </c>
      <c r="AG20" s="5" t="s">
        <v>6</v>
      </c>
      <c r="AH20" s="21">
        <f ca="1">_XLL.ALEA.ENTRE.BORNES($U$2,$V$2)</f>
        <v>13</v>
      </c>
      <c r="AI20" s="5" t="s">
        <v>7</v>
      </c>
      <c r="AJ20" s="26" t="s">
        <v>8</v>
      </c>
    </row>
    <row r="21" spans="1:36" ht="30.75" customHeight="1">
      <c r="A21" s="107" t="s">
        <v>100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9"/>
      <c r="S21" s="51" t="s">
        <v>0</v>
      </c>
      <c r="X21" s="21">
        <f ca="1">10*INT((_XLL.ALEA.ENTRE.BORNES($U$3,$V$3)/10)*10)+_XLL.ALEA.ENTRE.BORNES($U$3,$V$3)</f>
        <v>56</v>
      </c>
      <c r="Y21" s="5" t="s">
        <v>6</v>
      </c>
      <c r="Z21" s="21">
        <f ca="1">_XLL.ALEA.ENTRE.BORNES($U$2,$V$2)</f>
        <v>42</v>
      </c>
      <c r="AA21" s="5" t="s">
        <v>7</v>
      </c>
      <c r="AB21" s="26" t="s">
        <v>8</v>
      </c>
      <c r="AC21" s="5"/>
      <c r="AD21" s="21"/>
      <c r="AE21" s="5"/>
      <c r="AF21" s="21">
        <f ca="1">10*INT((_XLL.ALEA.ENTRE.BORNES($U$3,$V$3)/10)*10)+_XLL.ALEA.ENTRE.BORNES($U$3,$V$3)</f>
        <v>51</v>
      </c>
      <c r="AG21" s="5" t="s">
        <v>6</v>
      </c>
      <c r="AH21" s="21">
        <f ca="1">_XLL.ALEA.ENTRE.BORNES($U$2,$V$2)</f>
        <v>62</v>
      </c>
      <c r="AI21" s="5" t="s">
        <v>7</v>
      </c>
      <c r="AJ21" s="26" t="s">
        <v>8</v>
      </c>
    </row>
    <row r="22" spans="1:19" ht="15" customHeight="1" hidden="1">
      <c r="A22" s="110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2"/>
      <c r="S22" s="10"/>
    </row>
    <row r="23" spans="1:19" ht="15">
      <c r="A23" s="30"/>
      <c r="B23" s="11"/>
      <c r="C23" s="52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53"/>
    </row>
    <row r="24" spans="1:19" ht="15">
      <c r="A24" s="19" t="s">
        <v>34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5"/>
    </row>
    <row r="25" spans="1:19" ht="18.75">
      <c r="A25" s="54"/>
      <c r="B25" s="5"/>
      <c r="C25" s="21"/>
      <c r="D25" s="5"/>
      <c r="E25" s="39">
        <f>X17</f>
        <v>41</v>
      </c>
      <c r="F25" s="41" t="s">
        <v>6</v>
      </c>
      <c r="G25" s="39">
        <f>IF((X17-ROUNDDOWN(X17,-1)+(Z17-ROUNDDOWN(Z17,-1)))&lt;10,Z17+(9-(Z17-ROUNDDOWN(Z17,-1))),Z17)</f>
        <v>19</v>
      </c>
      <c r="H25" s="41" t="s">
        <v>7</v>
      </c>
      <c r="I25" s="40" t="s">
        <v>8</v>
      </c>
      <c r="J25" s="40"/>
      <c r="K25" s="39"/>
      <c r="L25" s="41"/>
      <c r="M25" s="39">
        <f>AF17</f>
        <v>75</v>
      </c>
      <c r="N25" s="41" t="s">
        <v>6</v>
      </c>
      <c r="O25" s="39">
        <f>IF((AF17-ROUNDDOWN(AF17,-1)+(AH17-ROUNDDOWN(AH17,-1)))&lt;10,AH17+(9-(AH17-ROUNDDOWN(AH17,-1))),AH17)</f>
        <v>99</v>
      </c>
      <c r="P25" s="41" t="s">
        <v>7</v>
      </c>
      <c r="Q25" s="40" t="s">
        <v>8</v>
      </c>
      <c r="R25" s="5"/>
      <c r="S25" s="55"/>
    </row>
    <row r="26" spans="1:19" ht="18.75">
      <c r="A26" s="54"/>
      <c r="B26" s="5"/>
      <c r="C26" s="21"/>
      <c r="D26" s="5"/>
      <c r="E26" s="39">
        <f>X18</f>
        <v>25</v>
      </c>
      <c r="F26" s="41" t="s">
        <v>6</v>
      </c>
      <c r="G26" s="39">
        <f>IF((X18-ROUNDDOWN(X18,-1)+(Z18-ROUNDDOWN(Z18,-1)))&lt;10,Z18+(9-(Z18-ROUNDDOWN(Z18,-1))),Z18)</f>
        <v>37</v>
      </c>
      <c r="H26" s="41" t="s">
        <v>7</v>
      </c>
      <c r="I26" s="40" t="s">
        <v>8</v>
      </c>
      <c r="J26" s="41"/>
      <c r="K26" s="39"/>
      <c r="L26" s="41"/>
      <c r="M26" s="39">
        <f>AF18</f>
        <v>81</v>
      </c>
      <c r="N26" s="41" t="s">
        <v>6</v>
      </c>
      <c r="O26" s="39">
        <f>IF((AF18-ROUNDDOWN(AF18,-1)+(AH18-ROUNDDOWN(AH18,-1)))&lt;10,AH18+(9-(AH18-ROUNDDOWN(AH18,-1))),AH18)</f>
        <v>79</v>
      </c>
      <c r="P26" s="41" t="s">
        <v>7</v>
      </c>
      <c r="Q26" s="40" t="s">
        <v>8</v>
      </c>
      <c r="R26" s="5"/>
      <c r="S26" s="55"/>
    </row>
    <row r="27" spans="1:19" ht="18.75">
      <c r="A27" s="54"/>
      <c r="B27" s="5"/>
      <c r="C27" s="21"/>
      <c r="D27" s="5"/>
      <c r="E27" s="39">
        <f>X19</f>
        <v>28</v>
      </c>
      <c r="F27" s="41" t="s">
        <v>6</v>
      </c>
      <c r="G27" s="39">
        <f>IF((X19-ROUNDDOWN(X19,-1)+(Z19-ROUNDDOWN(Z19,-1)))&lt;10,Z19+(9-(Z19-ROUNDDOWN(Z19,-1))),Z19)</f>
        <v>37</v>
      </c>
      <c r="H27" s="41" t="s">
        <v>7</v>
      </c>
      <c r="I27" s="40" t="s">
        <v>8</v>
      </c>
      <c r="J27" s="41"/>
      <c r="K27" s="39"/>
      <c r="L27" s="41"/>
      <c r="M27" s="39">
        <f>AF19</f>
        <v>57</v>
      </c>
      <c r="N27" s="41" t="s">
        <v>6</v>
      </c>
      <c r="O27" s="39">
        <f>IF((AF19-ROUNDDOWN(AF19,-1)+(AH19-ROUNDDOWN(AH19,-1)))&lt;10,AH19+(9-(AH19-ROUNDDOWN(AH19,-1))),AH19)</f>
        <v>99</v>
      </c>
      <c r="P27" s="41" t="s">
        <v>7</v>
      </c>
      <c r="Q27" s="40" t="s">
        <v>8</v>
      </c>
      <c r="R27" s="5"/>
      <c r="S27" s="55"/>
    </row>
    <row r="28" spans="1:19" ht="18.75">
      <c r="A28" s="54"/>
      <c r="B28" s="5"/>
      <c r="C28" s="21"/>
      <c r="D28" s="5"/>
      <c r="E28" s="39">
        <f>X20</f>
        <v>41</v>
      </c>
      <c r="F28" s="41" t="s">
        <v>6</v>
      </c>
      <c r="G28" s="39">
        <f>IF((X20-ROUNDDOWN(X20,-1)+(Z20-ROUNDDOWN(Z20,-1)))&lt;10,Z20+(9-(Z20-ROUNDDOWN(Z20,-1))),Z20)</f>
        <v>29</v>
      </c>
      <c r="H28" s="41" t="s">
        <v>7</v>
      </c>
      <c r="I28" s="40" t="s">
        <v>8</v>
      </c>
      <c r="J28" s="41"/>
      <c r="K28" s="39"/>
      <c r="L28" s="41"/>
      <c r="M28" s="39">
        <f>AF20</f>
        <v>74</v>
      </c>
      <c r="N28" s="41" t="s">
        <v>6</v>
      </c>
      <c r="O28" s="39">
        <f>IF((AF20-ROUNDDOWN(AF20,-1)+(AH20-ROUNDDOWN(AH20,-1)))&lt;10,AH20+(9-(AH20-ROUNDDOWN(AH20,-1))),AH20)</f>
        <v>19</v>
      </c>
      <c r="P28" s="41" t="s">
        <v>7</v>
      </c>
      <c r="Q28" s="40" t="s">
        <v>8</v>
      </c>
      <c r="R28" s="5"/>
      <c r="S28" s="55"/>
    </row>
    <row r="29" spans="1:19" ht="18.75">
      <c r="A29" s="54"/>
      <c r="B29" s="5"/>
      <c r="C29" s="21"/>
      <c r="D29" s="5"/>
      <c r="E29" s="39">
        <f>X21</f>
        <v>56</v>
      </c>
      <c r="F29" s="41" t="s">
        <v>6</v>
      </c>
      <c r="G29" s="39">
        <f>IF((X21-ROUNDDOWN(X21,-1)+(Z21-ROUNDDOWN(Z21,-1)))&lt;10,Z21+(9-(Z21-ROUNDDOWN(Z21,-1))),Z21)</f>
        <v>49</v>
      </c>
      <c r="H29" s="41" t="s">
        <v>7</v>
      </c>
      <c r="I29" s="40" t="s">
        <v>8</v>
      </c>
      <c r="J29" s="41"/>
      <c r="K29" s="39"/>
      <c r="L29" s="41"/>
      <c r="M29" s="39">
        <f>AF21</f>
        <v>51</v>
      </c>
      <c r="N29" s="41" t="s">
        <v>6</v>
      </c>
      <c r="O29" s="39">
        <f>IF((AF21-ROUNDDOWN(AF21,-1)+(AH21-ROUNDDOWN(AH21,-1)))&lt;10,AH21+(9-(AH21-ROUNDDOWN(AH21,-1))),AH21)</f>
        <v>69</v>
      </c>
      <c r="P29" s="41" t="s">
        <v>7</v>
      </c>
      <c r="Q29" s="40" t="s">
        <v>8</v>
      </c>
      <c r="R29" s="5"/>
      <c r="S29" s="55"/>
    </row>
    <row r="30" spans="1:19" ht="15">
      <c r="A30" s="5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5"/>
    </row>
    <row r="31" spans="1:19" ht="15">
      <c r="A31" s="19" t="s">
        <v>37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5"/>
    </row>
    <row r="32" spans="1:19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5"/>
    </row>
    <row r="33" spans="1:19" ht="15.75" customHeight="1">
      <c r="A33" s="54"/>
      <c r="B33" s="113" t="s">
        <v>102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4"/>
    </row>
    <row r="34" spans="1:19" ht="15">
      <c r="A34" s="54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4"/>
    </row>
    <row r="35" spans="1:19" ht="15">
      <c r="A35" s="54"/>
      <c r="B35" s="73" t="s">
        <v>103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5"/>
    </row>
    <row r="36" spans="1:19" ht="15">
      <c r="A36" s="5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3"/>
    </row>
    <row r="39" spans="1:19" ht="15">
      <c r="A39" s="19" t="s">
        <v>36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5"/>
    </row>
    <row r="40" spans="1:19" ht="15" customHeight="1">
      <c r="A40" s="5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5"/>
    </row>
    <row r="41" spans="1:19" ht="15">
      <c r="A41" s="5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5"/>
    </row>
    <row r="42" spans="1:19" ht="15">
      <c r="A42" s="5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5"/>
    </row>
    <row r="43" spans="1:19" ht="15">
      <c r="A43" s="5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5"/>
    </row>
    <row r="44" spans="1:19" ht="15">
      <c r="A44" s="5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5"/>
    </row>
    <row r="45" spans="1:19" ht="15">
      <c r="A45" s="5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5"/>
    </row>
    <row r="46" spans="1:19" ht="15">
      <c r="A46" s="5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5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9">
    <mergeCell ref="A21:R22"/>
    <mergeCell ref="B33:S34"/>
    <mergeCell ref="J3:R3"/>
    <mergeCell ref="S5:S6"/>
    <mergeCell ref="A1:A4"/>
    <mergeCell ref="B1:R2"/>
    <mergeCell ref="S1:S4"/>
    <mergeCell ref="C4:R4"/>
    <mergeCell ref="A5:R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50"/>
  <sheetViews>
    <sheetView zoomScalePageLayoutView="0" workbookViewId="0" topLeftCell="A1">
      <selection activeCell="R32" sqref="R32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28515625" style="0" customWidth="1"/>
    <col min="5" max="5" width="5.421875" style="0" customWidth="1"/>
    <col min="6" max="6" width="2.140625" style="0" customWidth="1"/>
    <col min="7" max="7" width="3.421875" style="0" customWidth="1"/>
    <col min="8" max="8" width="3.140625" style="0" customWidth="1"/>
    <col min="9" max="9" width="5.421875" style="0" customWidth="1"/>
    <col min="10" max="10" width="4.28125" style="0" customWidth="1"/>
    <col min="11" max="11" width="4.57421875" style="0" customWidth="1"/>
    <col min="12" max="12" width="2.140625" style="0" customWidth="1"/>
    <col min="13" max="13" width="5.28125" style="0" customWidth="1"/>
    <col min="14" max="14" width="2.140625" style="0" customWidth="1"/>
    <col min="15" max="15" width="4.0039062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3" width="0" style="0" hidden="1" customWidth="1"/>
  </cols>
  <sheetData>
    <row r="1" spans="1:22" ht="15.75" customHeight="1">
      <c r="A1" s="99"/>
      <c r="B1" s="87" t="s">
        <v>27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9"/>
      <c r="S1" s="83" t="s">
        <v>104</v>
      </c>
      <c r="T1" s="22" t="s">
        <v>2</v>
      </c>
      <c r="U1" s="23" t="s">
        <v>1</v>
      </c>
      <c r="V1" s="23" t="s">
        <v>3</v>
      </c>
    </row>
    <row r="2" spans="1:22" ht="15" customHeight="1">
      <c r="A2" s="100"/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2"/>
      <c r="S2" s="84"/>
      <c r="T2" t="s">
        <v>4</v>
      </c>
      <c r="U2">
        <v>10</v>
      </c>
      <c r="V2">
        <v>500</v>
      </c>
    </row>
    <row r="3" spans="1:22" ht="15" customHeight="1">
      <c r="A3" s="100"/>
      <c r="B3" s="5"/>
      <c r="C3" s="33"/>
      <c r="D3" s="33"/>
      <c r="E3" s="33"/>
      <c r="F3" s="33"/>
      <c r="G3" s="33"/>
      <c r="H3" s="33"/>
      <c r="I3" s="33"/>
      <c r="J3" s="102" t="s">
        <v>26</v>
      </c>
      <c r="K3" s="102"/>
      <c r="L3" s="102"/>
      <c r="M3" s="102"/>
      <c r="N3" s="102"/>
      <c r="O3" s="102"/>
      <c r="P3" s="102"/>
      <c r="Q3" s="102"/>
      <c r="R3" s="103"/>
      <c r="S3" s="85"/>
      <c r="T3" t="s">
        <v>5</v>
      </c>
      <c r="U3" s="21">
        <v>1</v>
      </c>
      <c r="V3" s="21">
        <v>9</v>
      </c>
    </row>
    <row r="4" spans="1:19" ht="15" customHeight="1">
      <c r="A4" s="101"/>
      <c r="B4" s="50"/>
      <c r="C4" s="93" t="s">
        <v>50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4"/>
      <c r="S4" s="86"/>
    </row>
    <row r="5" spans="1:19" ht="15">
      <c r="A5" s="95" t="s">
        <v>105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7"/>
      <c r="S5" s="104" t="s">
        <v>0</v>
      </c>
    </row>
    <row r="6" spans="1:19" ht="15">
      <c r="A6" s="98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  <c r="S6" s="105"/>
    </row>
    <row r="7" spans="1:19" ht="15">
      <c r="A7" s="5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3"/>
    </row>
    <row r="8" spans="1:19" ht="15">
      <c r="A8" s="19" t="s">
        <v>34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5"/>
    </row>
    <row r="9" spans="1:19" ht="18.75">
      <c r="A9" s="54"/>
      <c r="B9" s="26"/>
      <c r="C9" s="21"/>
      <c r="D9" s="5"/>
      <c r="E9" s="39">
        <f ca="1">_XLL.ALEA.ENTRE.BORNES($U$2,$V$2)</f>
        <v>272</v>
      </c>
      <c r="F9" s="41" t="s">
        <v>14</v>
      </c>
      <c r="G9" s="39">
        <v>9</v>
      </c>
      <c r="H9" s="41" t="s">
        <v>7</v>
      </c>
      <c r="I9" s="40" t="s">
        <v>8</v>
      </c>
      <c r="J9" s="40"/>
      <c r="K9" s="39"/>
      <c r="L9" s="41"/>
      <c r="M9" s="39">
        <f ca="1">_XLL.ALEA.ENTRE.BORNES($U$2,$V$2)</f>
        <v>255</v>
      </c>
      <c r="N9" s="41" t="s">
        <v>14</v>
      </c>
      <c r="O9" s="39">
        <v>11</v>
      </c>
      <c r="P9" s="41" t="s">
        <v>7</v>
      </c>
      <c r="Q9" s="40" t="s">
        <v>8</v>
      </c>
      <c r="R9" s="26"/>
      <c r="S9" s="55"/>
    </row>
    <row r="10" spans="1:19" ht="18.75">
      <c r="A10" s="54"/>
      <c r="B10" s="5"/>
      <c r="C10" s="21"/>
      <c r="D10" s="5"/>
      <c r="E10" s="39">
        <f ca="1">_XLL.ALEA.ENTRE.BORNES($U$2,$V$2)</f>
        <v>49</v>
      </c>
      <c r="F10" s="41" t="s">
        <v>14</v>
      </c>
      <c r="G10" s="39">
        <v>9</v>
      </c>
      <c r="H10" s="41" t="s">
        <v>7</v>
      </c>
      <c r="I10" s="40" t="s">
        <v>8</v>
      </c>
      <c r="J10" s="41"/>
      <c r="K10" s="39"/>
      <c r="L10" s="41"/>
      <c r="M10" s="39">
        <f ca="1">_XLL.ALEA.ENTRE.BORNES($U$2,$V$2)</f>
        <v>56</v>
      </c>
      <c r="N10" s="41" t="s">
        <v>14</v>
      </c>
      <c r="O10" s="39">
        <v>11</v>
      </c>
      <c r="P10" s="41" t="s">
        <v>7</v>
      </c>
      <c r="Q10" s="40" t="s">
        <v>8</v>
      </c>
      <c r="R10" s="5"/>
      <c r="S10" s="55"/>
    </row>
    <row r="11" spans="1:19" ht="18.75">
      <c r="A11" s="54"/>
      <c r="B11" s="5"/>
      <c r="C11" s="21"/>
      <c r="D11" s="5"/>
      <c r="E11" s="39">
        <f ca="1">_XLL.ALEA.ENTRE.BORNES($U$2,$V$2)</f>
        <v>288</v>
      </c>
      <c r="F11" s="41" t="s">
        <v>14</v>
      </c>
      <c r="G11" s="39">
        <v>9</v>
      </c>
      <c r="H11" s="41" t="s">
        <v>7</v>
      </c>
      <c r="I11" s="40" t="s">
        <v>8</v>
      </c>
      <c r="J11" s="41"/>
      <c r="K11" s="39"/>
      <c r="L11" s="41"/>
      <c r="M11" s="39">
        <f ca="1">_XLL.ALEA.ENTRE.BORNES($U$2,$V$2)</f>
        <v>260</v>
      </c>
      <c r="N11" s="41" t="s">
        <v>14</v>
      </c>
      <c r="O11" s="39">
        <v>11</v>
      </c>
      <c r="P11" s="41" t="s">
        <v>7</v>
      </c>
      <c r="Q11" s="40" t="s">
        <v>8</v>
      </c>
      <c r="R11" s="5"/>
      <c r="S11" s="55"/>
    </row>
    <row r="12" spans="1:19" ht="18.75">
      <c r="A12" s="54"/>
      <c r="B12" s="5"/>
      <c r="C12" s="21"/>
      <c r="D12" s="5"/>
      <c r="E12" s="39">
        <f ca="1">_XLL.ALEA.ENTRE.BORNES($U$2,$V$2)</f>
        <v>225</v>
      </c>
      <c r="F12" s="41" t="s">
        <v>14</v>
      </c>
      <c r="G12" s="39">
        <v>9</v>
      </c>
      <c r="H12" s="41" t="s">
        <v>7</v>
      </c>
      <c r="I12" s="40" t="s">
        <v>8</v>
      </c>
      <c r="J12" s="41"/>
      <c r="K12" s="39"/>
      <c r="L12" s="41"/>
      <c r="M12" s="39">
        <f ca="1">_XLL.ALEA.ENTRE.BORNES($U$2,$V$2)</f>
        <v>73</v>
      </c>
      <c r="N12" s="41" t="s">
        <v>14</v>
      </c>
      <c r="O12" s="39">
        <v>11</v>
      </c>
      <c r="P12" s="41" t="s">
        <v>7</v>
      </c>
      <c r="Q12" s="40" t="s">
        <v>8</v>
      </c>
      <c r="R12" s="5"/>
      <c r="S12" s="55"/>
    </row>
    <row r="13" spans="1:19" ht="18.75">
      <c r="A13" s="54"/>
      <c r="B13" s="5"/>
      <c r="C13" s="21"/>
      <c r="D13" s="5"/>
      <c r="E13" s="39">
        <f ca="1">_XLL.ALEA.ENTRE.BORNES($U$2,$V$2)</f>
        <v>361</v>
      </c>
      <c r="F13" s="41" t="s">
        <v>14</v>
      </c>
      <c r="G13" s="39">
        <v>9</v>
      </c>
      <c r="H13" s="41" t="s">
        <v>7</v>
      </c>
      <c r="I13" s="40" t="s">
        <v>8</v>
      </c>
      <c r="J13" s="41"/>
      <c r="K13" s="39"/>
      <c r="L13" s="41"/>
      <c r="M13" s="39">
        <f ca="1">_XLL.ALEA.ENTRE.BORNES($U$2,$V$2)</f>
        <v>66</v>
      </c>
      <c r="N13" s="41" t="s">
        <v>14</v>
      </c>
      <c r="O13" s="39">
        <v>11</v>
      </c>
      <c r="P13" s="41" t="s">
        <v>7</v>
      </c>
      <c r="Q13" s="40" t="s">
        <v>8</v>
      </c>
      <c r="R13" s="5"/>
      <c r="S13" s="55"/>
    </row>
    <row r="14" spans="1:19" ht="15">
      <c r="A14" s="5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5"/>
    </row>
    <row r="15" spans="1:19" ht="15">
      <c r="A15" s="19" t="s">
        <v>37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</row>
    <row r="16" spans="1:19" ht="15">
      <c r="A16" s="5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5"/>
    </row>
    <row r="17" spans="1:19" ht="15">
      <c r="A17" s="54"/>
      <c r="B17" s="5"/>
      <c r="C17" s="74" t="s">
        <v>107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5"/>
    </row>
    <row r="18" spans="1:19" ht="15">
      <c r="A18" s="54"/>
      <c r="B18" s="5"/>
      <c r="C18" s="74" t="s">
        <v>108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5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15">
      <c r="A21" s="20" t="s">
        <v>106</v>
      </c>
      <c r="B21" s="25"/>
      <c r="C21" s="52"/>
      <c r="D21" s="11"/>
      <c r="E21" s="11"/>
      <c r="F21" s="11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8"/>
      <c r="S21" s="104" t="s">
        <v>0</v>
      </c>
    </row>
    <row r="22" spans="1:19" ht="15">
      <c r="A22" s="15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2"/>
      <c r="S22" s="105"/>
    </row>
    <row r="23" spans="1:19" ht="15">
      <c r="A23" s="12"/>
      <c r="B23" s="13"/>
      <c r="C23" s="5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53"/>
    </row>
    <row r="24" spans="1:19" ht="15">
      <c r="A24" s="19" t="s">
        <v>34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5"/>
    </row>
    <row r="25" spans="1:19" ht="18.75">
      <c r="A25" s="54"/>
      <c r="B25" s="5"/>
      <c r="C25" s="21"/>
      <c r="D25" s="5"/>
      <c r="E25" s="39">
        <f ca="1">_XLL.ALEA.ENTRE.BORNES($U$2,$V$2)</f>
        <v>345</v>
      </c>
      <c r="F25" s="41" t="s">
        <v>14</v>
      </c>
      <c r="G25" s="39">
        <v>9</v>
      </c>
      <c r="H25" s="41" t="s">
        <v>7</v>
      </c>
      <c r="I25" s="40" t="s">
        <v>8</v>
      </c>
      <c r="J25" s="40"/>
      <c r="K25" s="39"/>
      <c r="L25" s="41"/>
      <c r="M25" s="39">
        <f ca="1">_XLL.ALEA.ENTRE.BORNES($U$2,$V$2)</f>
        <v>278</v>
      </c>
      <c r="N25" s="41" t="s">
        <v>14</v>
      </c>
      <c r="O25" s="39">
        <v>11</v>
      </c>
      <c r="P25" s="41" t="s">
        <v>7</v>
      </c>
      <c r="Q25" s="40" t="s">
        <v>8</v>
      </c>
      <c r="R25" s="5"/>
      <c r="S25" s="55"/>
    </row>
    <row r="26" spans="1:19" ht="18.75">
      <c r="A26" s="54"/>
      <c r="B26" s="5"/>
      <c r="C26" s="21"/>
      <c r="D26" s="5"/>
      <c r="E26" s="39">
        <f ca="1">_XLL.ALEA.ENTRE.BORNES($U$2,$V$2)</f>
        <v>440</v>
      </c>
      <c r="F26" s="41" t="s">
        <v>14</v>
      </c>
      <c r="G26" s="39">
        <v>9</v>
      </c>
      <c r="H26" s="41" t="s">
        <v>7</v>
      </c>
      <c r="I26" s="40" t="s">
        <v>8</v>
      </c>
      <c r="J26" s="41"/>
      <c r="K26" s="39"/>
      <c r="L26" s="41"/>
      <c r="M26" s="39">
        <f ca="1">_XLL.ALEA.ENTRE.BORNES($U$2,$V$2)</f>
        <v>371</v>
      </c>
      <c r="N26" s="41" t="s">
        <v>14</v>
      </c>
      <c r="O26" s="39">
        <v>11</v>
      </c>
      <c r="P26" s="41" t="s">
        <v>7</v>
      </c>
      <c r="Q26" s="40" t="s">
        <v>8</v>
      </c>
      <c r="R26" s="5"/>
      <c r="S26" s="55"/>
    </row>
    <row r="27" spans="1:19" ht="18.75">
      <c r="A27" s="54"/>
      <c r="B27" s="5"/>
      <c r="C27" s="21"/>
      <c r="D27" s="5"/>
      <c r="E27" s="39">
        <f ca="1">_XLL.ALEA.ENTRE.BORNES($U$2,$V$2)</f>
        <v>478</v>
      </c>
      <c r="F27" s="41" t="s">
        <v>14</v>
      </c>
      <c r="G27" s="39">
        <v>9</v>
      </c>
      <c r="H27" s="41" t="s">
        <v>7</v>
      </c>
      <c r="I27" s="40" t="s">
        <v>8</v>
      </c>
      <c r="J27" s="41"/>
      <c r="K27" s="39"/>
      <c r="L27" s="41"/>
      <c r="M27" s="39">
        <f ca="1">_XLL.ALEA.ENTRE.BORNES($U$2,$V$2)</f>
        <v>488</v>
      </c>
      <c r="N27" s="41" t="s">
        <v>14</v>
      </c>
      <c r="O27" s="39">
        <v>11</v>
      </c>
      <c r="P27" s="41" t="s">
        <v>7</v>
      </c>
      <c r="Q27" s="40" t="s">
        <v>8</v>
      </c>
      <c r="R27" s="5"/>
      <c r="S27" s="55"/>
    </row>
    <row r="28" spans="1:19" ht="18.75">
      <c r="A28" s="54"/>
      <c r="B28" s="5"/>
      <c r="C28" s="21"/>
      <c r="D28" s="5"/>
      <c r="E28" s="39">
        <f ca="1">_XLL.ALEA.ENTRE.BORNES($U$2,$V$2)</f>
        <v>403</v>
      </c>
      <c r="F28" s="41" t="s">
        <v>14</v>
      </c>
      <c r="G28" s="39">
        <v>9</v>
      </c>
      <c r="H28" s="41" t="s">
        <v>7</v>
      </c>
      <c r="I28" s="40" t="s">
        <v>8</v>
      </c>
      <c r="J28" s="41"/>
      <c r="K28" s="39"/>
      <c r="L28" s="41"/>
      <c r="M28" s="39">
        <f ca="1">_XLL.ALEA.ENTRE.BORNES($U$2,$V$2)</f>
        <v>69</v>
      </c>
      <c r="N28" s="41" t="s">
        <v>14</v>
      </c>
      <c r="O28" s="39">
        <v>11</v>
      </c>
      <c r="P28" s="41" t="s">
        <v>7</v>
      </c>
      <c r="Q28" s="40" t="s">
        <v>8</v>
      </c>
      <c r="R28" s="5"/>
      <c r="S28" s="55"/>
    </row>
    <row r="29" spans="1:19" ht="18.75">
      <c r="A29" s="54"/>
      <c r="B29" s="5"/>
      <c r="C29" s="21"/>
      <c r="D29" s="5"/>
      <c r="E29" s="39">
        <f ca="1">_XLL.ALEA.ENTRE.BORNES($U$2,$V$2)</f>
        <v>18</v>
      </c>
      <c r="F29" s="41" t="s">
        <v>14</v>
      </c>
      <c r="G29" s="39">
        <v>9</v>
      </c>
      <c r="H29" s="41" t="s">
        <v>7</v>
      </c>
      <c r="I29" s="40" t="s">
        <v>8</v>
      </c>
      <c r="J29" s="41"/>
      <c r="K29" s="39"/>
      <c r="L29" s="41"/>
      <c r="M29" s="39">
        <f ca="1">_XLL.ALEA.ENTRE.BORNES($U$2,$V$2)</f>
        <v>297</v>
      </c>
      <c r="N29" s="41" t="s">
        <v>14</v>
      </c>
      <c r="O29" s="39">
        <v>11</v>
      </c>
      <c r="P29" s="41" t="s">
        <v>7</v>
      </c>
      <c r="Q29" s="40" t="s">
        <v>8</v>
      </c>
      <c r="R29" s="5"/>
      <c r="S29" s="55"/>
    </row>
    <row r="30" spans="1:19" ht="15">
      <c r="A30" s="5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5"/>
    </row>
    <row r="31" spans="1:19" ht="15">
      <c r="A31" s="19" t="s">
        <v>37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5"/>
    </row>
    <row r="32" spans="1:19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5"/>
    </row>
    <row r="33" spans="1:19" ht="15">
      <c r="A33" s="5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5"/>
    </row>
    <row r="34" spans="1:20" ht="15" customHeight="1">
      <c r="A34" s="54"/>
      <c r="B34" s="74" t="s">
        <v>109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31"/>
      <c r="T34" s="29"/>
    </row>
    <row r="35" spans="1:20" ht="15">
      <c r="A35" s="54"/>
      <c r="B35" s="5" t="s">
        <v>19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31"/>
      <c r="T35" s="29"/>
    </row>
    <row r="36" spans="1:19" ht="15">
      <c r="A36" s="5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3"/>
    </row>
    <row r="39" spans="1:19" ht="15">
      <c r="A39" s="19" t="s">
        <v>36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5"/>
    </row>
    <row r="40" spans="1:19" ht="15" customHeight="1">
      <c r="A40" s="5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5"/>
    </row>
    <row r="41" spans="1:19" ht="15">
      <c r="A41" s="5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5"/>
    </row>
    <row r="42" spans="1:19" ht="15">
      <c r="A42" s="5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5"/>
    </row>
    <row r="43" spans="1:19" ht="15">
      <c r="A43" s="5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5"/>
    </row>
    <row r="44" spans="1:19" ht="15">
      <c r="A44" s="5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5"/>
    </row>
    <row r="45" spans="1:19" ht="15">
      <c r="A45" s="5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5"/>
    </row>
    <row r="46" spans="1:19" ht="15">
      <c r="A46" s="5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5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10">
    <mergeCell ref="A6:R6"/>
    <mergeCell ref="B22:R22"/>
    <mergeCell ref="J3:R3"/>
    <mergeCell ref="S5:S6"/>
    <mergeCell ref="S21:S22"/>
    <mergeCell ref="A1:A4"/>
    <mergeCell ref="B1:R2"/>
    <mergeCell ref="S1:S4"/>
    <mergeCell ref="C4:R4"/>
    <mergeCell ref="A5:R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J50"/>
  <sheetViews>
    <sheetView zoomScalePageLayoutView="0" workbookViewId="0" topLeftCell="A1">
      <selection activeCell="AL13" sqref="AL13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2.00390625" style="0" customWidth="1"/>
    <col min="5" max="5" width="3.8515625" style="0" customWidth="1"/>
    <col min="6" max="6" width="2.140625" style="0" customWidth="1"/>
    <col min="7" max="7" width="3.8515625" style="0" customWidth="1"/>
    <col min="8" max="8" width="3.140625" style="0" customWidth="1"/>
    <col min="9" max="9" width="5.421875" style="0" customWidth="1"/>
    <col min="10" max="10" width="6.421875" style="0" customWidth="1"/>
    <col min="11" max="11" width="4.57421875" style="0" customWidth="1"/>
    <col min="12" max="12" width="2.140625" style="0" customWidth="1"/>
    <col min="13" max="13" width="4.28125" style="0" customWidth="1"/>
    <col min="14" max="14" width="2.140625" style="0" customWidth="1"/>
    <col min="15" max="15" width="4.0039062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4" width="5.00390625" style="0" hidden="1" customWidth="1"/>
    <col min="25" max="25" width="2.00390625" style="0" hidden="1" customWidth="1"/>
    <col min="26" max="26" width="5.00390625" style="0" hidden="1" customWidth="1"/>
    <col min="27" max="27" width="2.00390625" style="0" hidden="1" customWidth="1"/>
    <col min="28" max="32" width="5.00390625" style="0" hidden="1" customWidth="1"/>
    <col min="33" max="33" width="2.28125" style="0" hidden="1" customWidth="1"/>
    <col min="34" max="34" width="5.00390625" style="0" hidden="1" customWidth="1"/>
    <col min="35" max="35" width="2.421875" style="0" hidden="1" customWidth="1"/>
    <col min="36" max="36" width="5.00390625" style="0" hidden="1" customWidth="1"/>
    <col min="37" max="37" width="5.00390625" style="0" customWidth="1"/>
  </cols>
  <sheetData>
    <row r="1" spans="1:36" ht="15.75" customHeight="1">
      <c r="A1" s="99"/>
      <c r="B1" s="87" t="s">
        <v>27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9"/>
      <c r="S1" s="83" t="s">
        <v>110</v>
      </c>
      <c r="T1" s="22" t="s">
        <v>2</v>
      </c>
      <c r="U1" s="23" t="s">
        <v>1</v>
      </c>
      <c r="V1" s="23" t="s">
        <v>3</v>
      </c>
      <c r="X1" s="21">
        <f ca="1">10*INT((_XLL.ALEA.ENTRE.BORNES($U$4,$U$5)/10)*10)+_XLL.ALEA.ENTRE.BORNES($U$4,$U$5)</f>
        <v>72</v>
      </c>
      <c r="Y1" s="5" t="s">
        <v>14</v>
      </c>
      <c r="Z1" s="21">
        <f ca="1">_XLL.ALEA.ENTRE.BORNES($U$3,X1)</f>
        <v>51</v>
      </c>
      <c r="AA1" s="5" t="s">
        <v>7</v>
      </c>
      <c r="AB1" s="26" t="s">
        <v>8</v>
      </c>
      <c r="AC1" s="26"/>
      <c r="AD1" s="21"/>
      <c r="AE1" s="5"/>
      <c r="AF1" s="21">
        <f ca="1">10*INT((_XLL.ALEA.ENTRE.BORNES($U$4,$U$5)/10)*10)+_XLL.ALEA.ENTRE.BORNES($U$4,$U$5)</f>
        <v>62</v>
      </c>
      <c r="AG1" s="5" t="s">
        <v>14</v>
      </c>
      <c r="AH1" s="21">
        <f ca="1">_XLL.ALEA.ENTRE.BORNES($U$3,AF1)</f>
        <v>22</v>
      </c>
      <c r="AI1" s="5" t="s">
        <v>7</v>
      </c>
      <c r="AJ1" s="26" t="s">
        <v>8</v>
      </c>
    </row>
    <row r="2" spans="1:36" ht="15" customHeight="1">
      <c r="A2" s="100"/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2"/>
      <c r="S2" s="84"/>
      <c r="T2" t="s">
        <v>4</v>
      </c>
      <c r="U2">
        <v>10</v>
      </c>
      <c r="V2">
        <v>99</v>
      </c>
      <c r="X2" s="21">
        <f ca="1">10*INT((_XLL.ALEA.ENTRE.BORNES($U$4,$U$5)/10)*10)+_XLL.ALEA.ENTRE.BORNES($U$4,$U$5)</f>
        <v>85</v>
      </c>
      <c r="Y2" s="5" t="s">
        <v>14</v>
      </c>
      <c r="Z2" s="21">
        <f ca="1">_XLL.ALEA.ENTRE.BORNES($U$3,X2)</f>
        <v>49</v>
      </c>
      <c r="AA2" s="5" t="s">
        <v>7</v>
      </c>
      <c r="AB2" s="26" t="s">
        <v>8</v>
      </c>
      <c r="AC2" s="5"/>
      <c r="AD2" s="21"/>
      <c r="AE2" s="5"/>
      <c r="AF2" s="21">
        <f ca="1">10*INT((_XLL.ALEA.ENTRE.BORNES($U$4,$U$5)/10)*10)+_XLL.ALEA.ENTRE.BORNES($U$4,$U$5)</f>
        <v>59</v>
      </c>
      <c r="AG2" s="5" t="s">
        <v>14</v>
      </c>
      <c r="AH2" s="21">
        <f ca="1">_XLL.ALEA.ENTRE.BORNES($U$3,AF2)</f>
        <v>24</v>
      </c>
      <c r="AI2" s="5" t="s">
        <v>7</v>
      </c>
      <c r="AJ2" s="26" t="s">
        <v>8</v>
      </c>
    </row>
    <row r="3" spans="1:36" ht="15" customHeight="1">
      <c r="A3" s="100"/>
      <c r="B3" s="5"/>
      <c r="C3" s="33"/>
      <c r="D3" s="33"/>
      <c r="E3" s="33"/>
      <c r="F3" s="33"/>
      <c r="G3" s="33"/>
      <c r="H3" s="33"/>
      <c r="I3" s="33"/>
      <c r="J3" s="102" t="s">
        <v>26</v>
      </c>
      <c r="K3" s="102"/>
      <c r="L3" s="102"/>
      <c r="M3" s="102"/>
      <c r="N3" s="102"/>
      <c r="O3" s="102"/>
      <c r="P3" s="102"/>
      <c r="Q3" s="102"/>
      <c r="R3" s="103"/>
      <c r="S3" s="85"/>
      <c r="T3" t="s">
        <v>5</v>
      </c>
      <c r="U3" s="21">
        <v>10</v>
      </c>
      <c r="V3" s="21"/>
      <c r="X3" s="21">
        <f ca="1">10*INT((_XLL.ALEA.ENTRE.BORNES($U$4,$U$5)/10)*10)+_XLL.ALEA.ENTRE.BORNES($U$4,$U$5)</f>
        <v>72</v>
      </c>
      <c r="Y3" s="5" t="s">
        <v>14</v>
      </c>
      <c r="Z3" s="21">
        <f ca="1">_XLL.ALEA.ENTRE.BORNES($U$3,X3)</f>
        <v>43</v>
      </c>
      <c r="AA3" s="5" t="s">
        <v>7</v>
      </c>
      <c r="AB3" s="26" t="s">
        <v>8</v>
      </c>
      <c r="AC3" s="5"/>
      <c r="AD3" s="21"/>
      <c r="AE3" s="5"/>
      <c r="AF3" s="21">
        <f ca="1">10*INT((_XLL.ALEA.ENTRE.BORNES($U$4,$U$5)/10)*10)+_XLL.ALEA.ENTRE.BORNES($U$4,$U$5)</f>
        <v>62</v>
      </c>
      <c r="AG3" s="5" t="s">
        <v>14</v>
      </c>
      <c r="AH3" s="21">
        <f ca="1">_XLL.ALEA.ENTRE.BORNES($U$3,AF3)</f>
        <v>58</v>
      </c>
      <c r="AI3" s="5" t="s">
        <v>7</v>
      </c>
      <c r="AJ3" s="26" t="s">
        <v>8</v>
      </c>
    </row>
    <row r="4" spans="1:36" ht="15" customHeight="1">
      <c r="A4" s="101"/>
      <c r="B4" s="50"/>
      <c r="C4" s="93" t="s">
        <v>50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4"/>
      <c r="S4" s="86"/>
      <c r="U4">
        <v>1</v>
      </c>
      <c r="V4" s="21"/>
      <c r="X4" s="21">
        <f ca="1">10*INT((_XLL.ALEA.ENTRE.BORNES($U$4,$U$5)/10)*10)+_XLL.ALEA.ENTRE.BORNES($U$4,$U$5)</f>
        <v>93</v>
      </c>
      <c r="Y4" s="5" t="s">
        <v>14</v>
      </c>
      <c r="Z4" s="21">
        <f ca="1">_XLL.ALEA.ENTRE.BORNES($U$3,X4)</f>
        <v>85</v>
      </c>
      <c r="AA4" s="5" t="s">
        <v>7</v>
      </c>
      <c r="AB4" s="26" t="s">
        <v>8</v>
      </c>
      <c r="AC4" s="5"/>
      <c r="AD4" s="21"/>
      <c r="AE4" s="5"/>
      <c r="AF4" s="21">
        <f ca="1">10*INT((_XLL.ALEA.ENTRE.BORNES($U$4,$U$5)/10)*10)+_XLL.ALEA.ENTRE.BORNES($U$4,$U$5)</f>
        <v>97</v>
      </c>
      <c r="AG4" s="5" t="s">
        <v>14</v>
      </c>
      <c r="AH4" s="21">
        <f ca="1">_XLL.ALEA.ENTRE.BORNES($U$3,AF4)</f>
        <v>41</v>
      </c>
      <c r="AI4" s="5" t="s">
        <v>7</v>
      </c>
      <c r="AJ4" s="26" t="s">
        <v>8</v>
      </c>
    </row>
    <row r="5" spans="1:36" ht="15">
      <c r="A5" s="95" t="s">
        <v>111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7"/>
      <c r="S5" s="104" t="s">
        <v>0</v>
      </c>
      <c r="U5">
        <v>9</v>
      </c>
      <c r="V5" s="21"/>
      <c r="X5" s="21">
        <f ca="1">10*INT((_XLL.ALEA.ENTRE.BORNES($U$4,$U$5)/10)*10)+_XLL.ALEA.ENTRE.BORNES($U$4,$U$5)</f>
        <v>39</v>
      </c>
      <c r="Y5" s="5" t="s">
        <v>14</v>
      </c>
      <c r="Z5" s="21">
        <f ca="1">_XLL.ALEA.ENTRE.BORNES($U$3,X5)</f>
        <v>10</v>
      </c>
      <c r="AA5" s="5" t="s">
        <v>7</v>
      </c>
      <c r="AB5" s="26" t="s">
        <v>8</v>
      </c>
      <c r="AC5" s="5"/>
      <c r="AD5" s="21"/>
      <c r="AE5" s="5"/>
      <c r="AF5" s="21">
        <f ca="1">10*INT((_XLL.ALEA.ENTRE.BORNES($U$4,$U$5)/10)*10)+_XLL.ALEA.ENTRE.BORNES($U$4,$U$5)</f>
        <v>59</v>
      </c>
      <c r="AG5" s="5" t="s">
        <v>14</v>
      </c>
      <c r="AH5" s="21">
        <f ca="1">_XLL.ALEA.ENTRE.BORNES($U$3,AF5)</f>
        <v>38</v>
      </c>
      <c r="AI5" s="5" t="s">
        <v>7</v>
      </c>
      <c r="AJ5" s="26" t="s">
        <v>8</v>
      </c>
    </row>
    <row r="6" spans="1:30" ht="15">
      <c r="A6" s="98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  <c r="S6" s="105"/>
      <c r="V6" s="21"/>
      <c r="AD6" s="21"/>
    </row>
    <row r="7" spans="1:30" ht="15">
      <c r="A7" s="5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3"/>
      <c r="V7" s="21"/>
      <c r="AD7" s="21"/>
    </row>
    <row r="8" spans="1:19" ht="15">
      <c r="A8" s="19" t="s">
        <v>34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5"/>
    </row>
    <row r="9" spans="1:19" ht="18.75">
      <c r="A9" s="54"/>
      <c r="B9" s="26"/>
      <c r="C9" s="21"/>
      <c r="D9" s="5"/>
      <c r="E9" s="39">
        <f>X1</f>
        <v>72</v>
      </c>
      <c r="F9" s="41" t="s">
        <v>14</v>
      </c>
      <c r="G9" s="39">
        <f ca="1">IF((X1-ROUNDDOWN(X1,-1)-(Z1-ROUNDDOWN(Z1,-1)))&lt;1,((ROUNDDOWN(Z1,-1)+_XLL.ALEA.ENTRE.BORNES($U$4,(X1-ROUNDDOWN(X1,-1))))),Z1)</f>
        <v>51</v>
      </c>
      <c r="H9" s="41" t="s">
        <v>7</v>
      </c>
      <c r="I9" s="40" t="s">
        <v>8</v>
      </c>
      <c r="J9" s="40"/>
      <c r="K9" s="39"/>
      <c r="L9" s="41"/>
      <c r="M9" s="39">
        <f>AF1</f>
        <v>62</v>
      </c>
      <c r="N9" s="41" t="s">
        <v>14</v>
      </c>
      <c r="O9" s="39">
        <f ca="1">IF((AF1-ROUNDDOWN(AF1,-1)-(AH1-ROUNDDOWN(AH1,-1)))&lt;1,((ROUNDDOWN(AH1,-1)+_XLL.ALEA.ENTRE.BORNES($U$4,(AF1-ROUNDDOWN(AF1,-1))))),AH1)</f>
        <v>21</v>
      </c>
      <c r="P9" s="41" t="s">
        <v>7</v>
      </c>
      <c r="Q9" s="40" t="s">
        <v>8</v>
      </c>
      <c r="R9" s="26"/>
      <c r="S9" s="55"/>
    </row>
    <row r="10" spans="1:19" ht="18.75">
      <c r="A10" s="54"/>
      <c r="B10" s="5"/>
      <c r="C10" s="21"/>
      <c r="D10" s="5"/>
      <c r="E10" s="39">
        <f>X2</f>
        <v>85</v>
      </c>
      <c r="F10" s="41" t="s">
        <v>14</v>
      </c>
      <c r="G10" s="39">
        <f ca="1">IF((X2-ROUNDDOWN(X2,-1)-(Z2-ROUNDDOWN(Z2,-1)))&lt;1,((ROUNDDOWN(Z2,-1)+_XLL.ALEA.ENTRE.BORNES($U$4,(X2-ROUNDDOWN(X2,-1))))),Z2)</f>
        <v>44</v>
      </c>
      <c r="H10" s="41" t="s">
        <v>7</v>
      </c>
      <c r="I10" s="40" t="s">
        <v>8</v>
      </c>
      <c r="J10" s="41"/>
      <c r="K10" s="39"/>
      <c r="L10" s="41"/>
      <c r="M10" s="39">
        <f>AF2</f>
        <v>59</v>
      </c>
      <c r="N10" s="41" t="s">
        <v>14</v>
      </c>
      <c r="O10" s="39">
        <f ca="1">IF((AF2-ROUNDDOWN(AF2,-1)-(AH2-ROUNDDOWN(AH2,-1)))&lt;1,((ROUNDDOWN(AH2,-1)+_XLL.ALEA.ENTRE.BORNES($U$4,(AF2-ROUNDDOWN(AF2,-1))))),AH2)</f>
        <v>24</v>
      </c>
      <c r="P10" s="41" t="s">
        <v>7</v>
      </c>
      <c r="Q10" s="40" t="s">
        <v>8</v>
      </c>
      <c r="R10" s="5"/>
      <c r="S10" s="55"/>
    </row>
    <row r="11" spans="1:19" ht="18.75">
      <c r="A11" s="54"/>
      <c r="B11" s="5"/>
      <c r="C11" s="21"/>
      <c r="D11" s="5"/>
      <c r="E11" s="39">
        <f>X3</f>
        <v>72</v>
      </c>
      <c r="F11" s="41" t="s">
        <v>14</v>
      </c>
      <c r="G11" s="39">
        <f ca="1">IF((X3-ROUNDDOWN(X3,-1)-(Z3-ROUNDDOWN(Z3,-1)))&lt;1,((ROUNDDOWN(Z3,-1)+_XLL.ALEA.ENTRE.BORNES($U$4,(X3-ROUNDDOWN(X3,-1))))),Z3)</f>
        <v>41</v>
      </c>
      <c r="H11" s="41" t="s">
        <v>7</v>
      </c>
      <c r="I11" s="40" t="s">
        <v>8</v>
      </c>
      <c r="J11" s="41"/>
      <c r="K11" s="39"/>
      <c r="L11" s="41"/>
      <c r="M11" s="39">
        <f>AF3</f>
        <v>62</v>
      </c>
      <c r="N11" s="41" t="s">
        <v>14</v>
      </c>
      <c r="O11" s="39">
        <f ca="1">IF((AF3-ROUNDDOWN(AF3,-1)-(AH3-ROUNDDOWN(AH3,-1)))&lt;1,((ROUNDDOWN(AH3,-1)+_XLL.ALEA.ENTRE.BORNES($U$4,(AF3-ROUNDDOWN(AF3,-1))))),AH3)</f>
        <v>52</v>
      </c>
      <c r="P11" s="41" t="s">
        <v>7</v>
      </c>
      <c r="Q11" s="40" t="s">
        <v>8</v>
      </c>
      <c r="R11" s="5"/>
      <c r="S11" s="55"/>
    </row>
    <row r="12" spans="1:19" ht="18.75">
      <c r="A12" s="54"/>
      <c r="B12" s="5"/>
      <c r="C12" s="21"/>
      <c r="D12" s="5"/>
      <c r="E12" s="39">
        <f>X4</f>
        <v>93</v>
      </c>
      <c r="F12" s="41" t="s">
        <v>14</v>
      </c>
      <c r="G12" s="39">
        <f ca="1">IF((X4-ROUNDDOWN(X4,-1)-(Z4-ROUNDDOWN(Z4,-1)))&lt;1,((ROUNDDOWN(Z4,-1)+_XLL.ALEA.ENTRE.BORNES($U$4,(X4-ROUNDDOWN(X4,-1))))),Z4)</f>
        <v>81</v>
      </c>
      <c r="H12" s="41" t="s">
        <v>7</v>
      </c>
      <c r="I12" s="40" t="s">
        <v>8</v>
      </c>
      <c r="J12" s="41"/>
      <c r="K12" s="39"/>
      <c r="L12" s="41"/>
      <c r="M12" s="39">
        <f>AF4</f>
        <v>97</v>
      </c>
      <c r="N12" s="41" t="s">
        <v>14</v>
      </c>
      <c r="O12" s="39">
        <f ca="1">IF((AF4-ROUNDDOWN(AF4,-1)-(AH4-ROUNDDOWN(AH4,-1)))&lt;1,((ROUNDDOWN(AH4,-1)+_XLL.ALEA.ENTRE.BORNES($U$4,(AF4-ROUNDDOWN(AF4,-1))))),AH4)</f>
        <v>41</v>
      </c>
      <c r="P12" s="41" t="s">
        <v>7</v>
      </c>
      <c r="Q12" s="40" t="s">
        <v>8</v>
      </c>
      <c r="R12" s="5"/>
      <c r="S12" s="55"/>
    </row>
    <row r="13" spans="1:19" ht="18.75">
      <c r="A13" s="54"/>
      <c r="B13" s="5"/>
      <c r="C13" s="21"/>
      <c r="D13" s="5"/>
      <c r="E13" s="39">
        <f>X5</f>
        <v>39</v>
      </c>
      <c r="F13" s="41" t="s">
        <v>14</v>
      </c>
      <c r="G13" s="39">
        <f ca="1">IF((X5-ROUNDDOWN(X5,-1)-(Z5-ROUNDDOWN(Z5,-1)))&lt;1,((ROUNDDOWN(Z5,-1)+_XLL.ALEA.ENTRE.BORNES($U$4,(X5-ROUNDDOWN(X5,-1))))),Z5)</f>
        <v>10</v>
      </c>
      <c r="H13" s="41" t="s">
        <v>7</v>
      </c>
      <c r="I13" s="40" t="s">
        <v>8</v>
      </c>
      <c r="J13" s="41"/>
      <c r="K13" s="39"/>
      <c r="L13" s="41"/>
      <c r="M13" s="39">
        <f>AF5</f>
        <v>59</v>
      </c>
      <c r="N13" s="41" t="s">
        <v>14</v>
      </c>
      <c r="O13" s="39">
        <f ca="1">IF((AF5-ROUNDDOWN(AF5,-1)-(AH5-ROUNDDOWN(AH5,-1)))&lt;1,((ROUNDDOWN(AH5,-1)+_XLL.ALEA.ENTRE.BORNES($U$4,(AF5-ROUNDDOWN(AF5,-1))))),AH5)</f>
        <v>38</v>
      </c>
      <c r="P13" s="41" t="s">
        <v>7</v>
      </c>
      <c r="Q13" s="40" t="s">
        <v>8</v>
      </c>
      <c r="R13" s="5"/>
      <c r="S13" s="55"/>
    </row>
    <row r="14" spans="1:19" ht="15">
      <c r="A14" s="5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5"/>
    </row>
    <row r="15" spans="1:19" ht="15">
      <c r="A15" s="19" t="s">
        <v>37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</row>
    <row r="16" spans="1:19" ht="15">
      <c r="A16" s="5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5"/>
    </row>
    <row r="17" spans="1:36" ht="15">
      <c r="A17" s="54"/>
      <c r="B17" s="5"/>
      <c r="C17" s="75" t="s">
        <v>113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5"/>
      <c r="X17" s="21">
        <f ca="1">10*INT((_XLL.ALEA.ENTRE.BORNES($U$4,$U$5)/10)*10)+_XLL.ALEA.ENTRE.BORNES($U$4,$U$5)</f>
        <v>87</v>
      </c>
      <c r="Y17" s="5" t="s">
        <v>14</v>
      </c>
      <c r="Z17" s="21">
        <f ca="1">_XLL.ALEA.ENTRE.BORNES($U$3,X17)</f>
        <v>87</v>
      </c>
      <c r="AA17" s="5" t="s">
        <v>7</v>
      </c>
      <c r="AB17" s="26" t="s">
        <v>8</v>
      </c>
      <c r="AC17" s="26"/>
      <c r="AE17" s="5"/>
      <c r="AF17" s="21">
        <f ca="1">10*INT((_XLL.ALEA.ENTRE.BORNES($U$4,$U$5)/10)*10)+_XLL.ALEA.ENTRE.BORNES($U$4,$U$5)</f>
        <v>58</v>
      </c>
      <c r="AG17" s="5" t="s">
        <v>14</v>
      </c>
      <c r="AH17" s="21">
        <f ca="1">_XLL.ALEA.ENTRE.BORNES($U$3,AF17)</f>
        <v>51</v>
      </c>
      <c r="AI17" s="5" t="s">
        <v>7</v>
      </c>
      <c r="AJ17" s="26" t="s">
        <v>8</v>
      </c>
    </row>
    <row r="18" spans="1:36" ht="15">
      <c r="A18" s="54"/>
      <c r="B18" s="5"/>
      <c r="C18" s="5" t="s">
        <v>24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5"/>
      <c r="X18" s="21">
        <f ca="1">10*INT((_XLL.ALEA.ENTRE.BORNES($U$4,$U$5)/10)*10)+_XLL.ALEA.ENTRE.BORNES($U$4,$U$5)</f>
        <v>22</v>
      </c>
      <c r="Y18" s="5" t="s">
        <v>14</v>
      </c>
      <c r="Z18" s="21">
        <f ca="1">_XLL.ALEA.ENTRE.BORNES($U$3,X18)</f>
        <v>10</v>
      </c>
      <c r="AA18" s="5" t="s">
        <v>7</v>
      </c>
      <c r="AB18" s="26" t="s">
        <v>8</v>
      </c>
      <c r="AC18" s="5"/>
      <c r="AE18" s="5"/>
      <c r="AF18" s="21">
        <f ca="1">10*INT((_XLL.ALEA.ENTRE.BORNES($U$4,$U$5)/10)*10)+_XLL.ALEA.ENTRE.BORNES($U$4,$U$5)</f>
        <v>53</v>
      </c>
      <c r="AG18" s="5" t="s">
        <v>14</v>
      </c>
      <c r="AH18" s="21">
        <f ca="1">_XLL.ALEA.ENTRE.BORNES($U$3,AF18)</f>
        <v>45</v>
      </c>
      <c r="AI18" s="5" t="s">
        <v>7</v>
      </c>
      <c r="AJ18" s="26" t="s">
        <v>8</v>
      </c>
    </row>
    <row r="19" spans="1:36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  <c r="X19" s="21">
        <f ca="1">10*INT((_XLL.ALEA.ENTRE.BORNES($U$4,$U$5)/10)*10)+_XLL.ALEA.ENTRE.BORNES($U$4,$U$5)</f>
        <v>95</v>
      </c>
      <c r="Y19" s="5" t="s">
        <v>14</v>
      </c>
      <c r="Z19" s="21">
        <f ca="1">_XLL.ALEA.ENTRE.BORNES($U$3,X19)</f>
        <v>26</v>
      </c>
      <c r="AA19" s="5" t="s">
        <v>7</v>
      </c>
      <c r="AB19" s="26" t="s">
        <v>8</v>
      </c>
      <c r="AC19" s="5"/>
      <c r="AE19" s="5"/>
      <c r="AF19" s="21">
        <f ca="1">10*INT((_XLL.ALEA.ENTRE.BORNES($U$4,$U$5)/10)*10)+_XLL.ALEA.ENTRE.BORNES($U$4,$U$5)</f>
        <v>16</v>
      </c>
      <c r="AG19" s="5" t="s">
        <v>14</v>
      </c>
      <c r="AH19" s="21">
        <f ca="1">_XLL.ALEA.ENTRE.BORNES($U$3,AF19)</f>
        <v>15</v>
      </c>
      <c r="AI19" s="5" t="s">
        <v>7</v>
      </c>
      <c r="AJ19" s="26" t="s">
        <v>8</v>
      </c>
    </row>
    <row r="20" spans="1:36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  <c r="X20" s="21">
        <f ca="1">10*INT((_XLL.ALEA.ENTRE.BORNES($U$4,$U$5)/10)*10)+_XLL.ALEA.ENTRE.BORNES($U$4,$U$5)</f>
        <v>79</v>
      </c>
      <c r="Y20" s="5" t="s">
        <v>14</v>
      </c>
      <c r="Z20" s="21">
        <f ca="1">_XLL.ALEA.ENTRE.BORNES($U$3,X20)</f>
        <v>58</v>
      </c>
      <c r="AA20" s="5" t="s">
        <v>7</v>
      </c>
      <c r="AB20" s="26" t="s">
        <v>8</v>
      </c>
      <c r="AC20" s="5"/>
      <c r="AE20" s="5"/>
      <c r="AF20" s="21">
        <f ca="1">10*INT((_XLL.ALEA.ENTRE.BORNES($U$4,$U$5)/10)*10)+_XLL.ALEA.ENTRE.BORNES($U$4,$U$5)</f>
        <v>35</v>
      </c>
      <c r="AG20" s="5" t="s">
        <v>14</v>
      </c>
      <c r="AH20" s="21">
        <f ca="1">_XLL.ALEA.ENTRE.BORNES($U$3,AF20)</f>
        <v>22</v>
      </c>
      <c r="AI20" s="5" t="s">
        <v>7</v>
      </c>
      <c r="AJ20" s="26" t="s">
        <v>8</v>
      </c>
    </row>
    <row r="21" spans="1:36" ht="15">
      <c r="A21" s="20" t="s">
        <v>112</v>
      </c>
      <c r="B21" s="25"/>
      <c r="C21" s="52"/>
      <c r="D21" s="11"/>
      <c r="E21" s="11"/>
      <c r="F21" s="11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8"/>
      <c r="S21" s="104" t="s">
        <v>0</v>
      </c>
      <c r="X21" s="21">
        <f ca="1">10*INT((_XLL.ALEA.ENTRE.BORNES($U$4,$U$5)/10)*10)+_XLL.ALEA.ENTRE.BORNES($U$4,$U$5)</f>
        <v>25</v>
      </c>
      <c r="Y21" s="5" t="s">
        <v>14</v>
      </c>
      <c r="Z21" s="21">
        <f ca="1">_XLL.ALEA.ENTRE.BORNES($U$3,X21)</f>
        <v>14</v>
      </c>
      <c r="AA21" s="5" t="s">
        <v>7</v>
      </c>
      <c r="AB21" s="26" t="s">
        <v>8</v>
      </c>
      <c r="AC21" s="5"/>
      <c r="AE21" s="5"/>
      <c r="AF21" s="21">
        <f ca="1">10*INT((_XLL.ALEA.ENTRE.BORNES($U$4,$U$5)/10)*10)+_XLL.ALEA.ENTRE.BORNES($U$4,$U$5)</f>
        <v>63</v>
      </c>
      <c r="AG21" s="5" t="s">
        <v>14</v>
      </c>
      <c r="AH21" s="21">
        <f ca="1">_XLL.ALEA.ENTRE.BORNES($U$3,AF21)</f>
        <v>41</v>
      </c>
      <c r="AI21" s="5" t="s">
        <v>7</v>
      </c>
      <c r="AJ21" s="26" t="s">
        <v>8</v>
      </c>
    </row>
    <row r="22" spans="1:19" ht="15">
      <c r="A22" s="15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2"/>
      <c r="S22" s="105"/>
    </row>
    <row r="23" spans="1:19" ht="15">
      <c r="A23" s="12"/>
      <c r="B23" s="13"/>
      <c r="C23" s="5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53"/>
    </row>
    <row r="24" spans="1:19" ht="15">
      <c r="A24" s="19" t="s">
        <v>34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5"/>
    </row>
    <row r="25" spans="1:19" ht="18.75">
      <c r="A25" s="54"/>
      <c r="B25" s="5"/>
      <c r="C25" s="21"/>
      <c r="D25" s="5"/>
      <c r="E25" s="39">
        <f>X17</f>
        <v>87</v>
      </c>
      <c r="F25" s="41" t="s">
        <v>14</v>
      </c>
      <c r="G25" s="39">
        <f ca="1">IF((X17-ROUNDDOWN(X17,-1)-(Z17-ROUNDDOWN(Z17,-1)))&lt;1,((ROUNDDOWN(Z17,-1)+_XLL.ALEA.ENTRE.BORNES($U$4,(X17-ROUNDDOWN(X17,-1))))),Z17)</f>
        <v>84</v>
      </c>
      <c r="H25" s="41" t="s">
        <v>7</v>
      </c>
      <c r="I25" s="40" t="s">
        <v>8</v>
      </c>
      <c r="J25" s="40"/>
      <c r="K25" s="39"/>
      <c r="L25" s="41"/>
      <c r="M25" s="39">
        <f>AF17</f>
        <v>58</v>
      </c>
      <c r="N25" s="41" t="s">
        <v>14</v>
      </c>
      <c r="O25" s="39">
        <f ca="1">IF((AF17-ROUNDDOWN(AF17,-1)-(AH17-ROUNDDOWN(AH17,-1)))&lt;1,((ROUNDDOWN(AH17,-1)+_XLL.ALEA.ENTRE.BORNES($U$4,(AF17-ROUNDDOWN(AF17,-1))))),AH17)</f>
        <v>51</v>
      </c>
      <c r="P25" s="41" t="s">
        <v>7</v>
      </c>
      <c r="Q25" s="40" t="s">
        <v>8</v>
      </c>
      <c r="R25" s="5"/>
      <c r="S25" s="55"/>
    </row>
    <row r="26" spans="1:19" ht="18.75">
      <c r="A26" s="54"/>
      <c r="B26" s="5"/>
      <c r="C26" s="21"/>
      <c r="D26" s="5"/>
      <c r="E26" s="39">
        <f>X18</f>
        <v>22</v>
      </c>
      <c r="F26" s="41" t="s">
        <v>14</v>
      </c>
      <c r="G26" s="39">
        <f ca="1">IF((X18-ROUNDDOWN(X18,-1)-(Z18-ROUNDDOWN(Z18,-1)))&lt;1,((ROUNDDOWN(Z18,-1)+_XLL.ALEA.ENTRE.BORNES($U$4,(X18-ROUNDDOWN(X18,-1))))),Z18)</f>
        <v>10</v>
      </c>
      <c r="H26" s="41" t="s">
        <v>7</v>
      </c>
      <c r="I26" s="40" t="s">
        <v>8</v>
      </c>
      <c r="J26" s="41"/>
      <c r="K26" s="39"/>
      <c r="L26" s="41"/>
      <c r="M26" s="39">
        <f>AF18</f>
        <v>53</v>
      </c>
      <c r="N26" s="41" t="s">
        <v>14</v>
      </c>
      <c r="O26" s="39">
        <f ca="1">IF((AF18-ROUNDDOWN(AF18,-1)-(AH18-ROUNDDOWN(AH18,-1)))&lt;1,((ROUNDDOWN(AH18,-1)+_XLL.ALEA.ENTRE.BORNES($U$4,(AF18-ROUNDDOWN(AF18,-1))))),AH18)</f>
        <v>41</v>
      </c>
      <c r="P26" s="41" t="s">
        <v>7</v>
      </c>
      <c r="Q26" s="40" t="s">
        <v>8</v>
      </c>
      <c r="R26" s="5"/>
      <c r="S26" s="55"/>
    </row>
    <row r="27" spans="1:19" ht="18.75">
      <c r="A27" s="54"/>
      <c r="B27" s="5"/>
      <c r="C27" s="21"/>
      <c r="D27" s="5"/>
      <c r="E27" s="39">
        <f>X19</f>
        <v>95</v>
      </c>
      <c r="F27" s="41" t="s">
        <v>14</v>
      </c>
      <c r="G27" s="39">
        <f ca="1">IF((X19-ROUNDDOWN(X19,-1)-(Z19-ROUNDDOWN(Z19,-1)))&lt;1,((ROUNDDOWN(Z19,-1)+_XLL.ALEA.ENTRE.BORNES($U$4,(X19-ROUNDDOWN(X19,-1))))),Z19)</f>
        <v>23</v>
      </c>
      <c r="H27" s="41" t="s">
        <v>7</v>
      </c>
      <c r="I27" s="40" t="s">
        <v>8</v>
      </c>
      <c r="J27" s="41"/>
      <c r="K27" s="39"/>
      <c r="L27" s="41"/>
      <c r="M27" s="39">
        <f>AF19</f>
        <v>16</v>
      </c>
      <c r="N27" s="41" t="s">
        <v>14</v>
      </c>
      <c r="O27" s="39">
        <f ca="1">IF((AF19-ROUNDDOWN(AF19,-1)-(AH19-ROUNDDOWN(AH19,-1)))&lt;1,((ROUNDDOWN(AH19,-1)+_XLL.ALEA.ENTRE.BORNES($U$4,(AF19-ROUNDDOWN(AF19,-1))))),AH19)</f>
        <v>15</v>
      </c>
      <c r="P27" s="41" t="s">
        <v>7</v>
      </c>
      <c r="Q27" s="40" t="s">
        <v>8</v>
      </c>
      <c r="R27" s="5"/>
      <c r="S27" s="55"/>
    </row>
    <row r="28" spans="1:19" ht="18.75">
      <c r="A28" s="54"/>
      <c r="B28" s="5"/>
      <c r="C28" s="21"/>
      <c r="D28" s="5"/>
      <c r="E28" s="39">
        <f>X20</f>
        <v>79</v>
      </c>
      <c r="F28" s="41" t="s">
        <v>14</v>
      </c>
      <c r="G28" s="39">
        <f ca="1">IF((X20-ROUNDDOWN(X20,-1)-(Z20-ROUNDDOWN(Z20,-1)))&lt;1,((ROUNDDOWN(Z20,-1)+_XLL.ALEA.ENTRE.BORNES($U$4,(X20-ROUNDDOWN(X20,-1))))),Z20)</f>
        <v>58</v>
      </c>
      <c r="H28" s="41" t="s">
        <v>7</v>
      </c>
      <c r="I28" s="40" t="s">
        <v>8</v>
      </c>
      <c r="J28" s="41"/>
      <c r="K28" s="39"/>
      <c r="L28" s="41"/>
      <c r="M28" s="39">
        <f>AF20</f>
        <v>35</v>
      </c>
      <c r="N28" s="41" t="s">
        <v>14</v>
      </c>
      <c r="O28" s="39">
        <f ca="1">IF((AF20-ROUNDDOWN(AF20,-1)-(AH20-ROUNDDOWN(AH20,-1)))&lt;1,((ROUNDDOWN(AH20,-1)+_XLL.ALEA.ENTRE.BORNES($U$4,(AF20-ROUNDDOWN(AF20,-1))))),AH20)</f>
        <v>22</v>
      </c>
      <c r="P28" s="41" t="s">
        <v>7</v>
      </c>
      <c r="Q28" s="40" t="s">
        <v>8</v>
      </c>
      <c r="R28" s="5"/>
      <c r="S28" s="55"/>
    </row>
    <row r="29" spans="1:19" ht="18.75">
      <c r="A29" s="54"/>
      <c r="B29" s="5"/>
      <c r="C29" s="21"/>
      <c r="D29" s="5"/>
      <c r="E29" s="39">
        <f>X21</f>
        <v>25</v>
      </c>
      <c r="F29" s="41" t="s">
        <v>14</v>
      </c>
      <c r="G29" s="39">
        <f ca="1">IF((X21-ROUNDDOWN(X21,-1)-(Z21-ROUNDDOWN(Z21,-1)))&lt;1,((ROUNDDOWN(Z21,-1)+_XLL.ALEA.ENTRE.BORNES($U$4,(X21-ROUNDDOWN(X21,-1))))),Z21)</f>
        <v>14</v>
      </c>
      <c r="H29" s="41" t="s">
        <v>7</v>
      </c>
      <c r="I29" s="40" t="s">
        <v>8</v>
      </c>
      <c r="J29" s="41"/>
      <c r="K29" s="39"/>
      <c r="L29" s="41"/>
      <c r="M29" s="39">
        <f>AF21</f>
        <v>63</v>
      </c>
      <c r="N29" s="41" t="s">
        <v>14</v>
      </c>
      <c r="O29" s="39">
        <f ca="1">IF((AF21-ROUNDDOWN(AF21,-1)-(AH21-ROUNDDOWN(AH21,-1)))&lt;1,((ROUNDDOWN(AH21,-1)+_XLL.ALEA.ENTRE.BORNES($U$4,(AF21-ROUNDDOWN(AF21,-1))))),AH21)</f>
        <v>41</v>
      </c>
      <c r="P29" s="41" t="s">
        <v>7</v>
      </c>
      <c r="Q29" s="40" t="s">
        <v>8</v>
      </c>
      <c r="R29" s="5"/>
      <c r="S29" s="55"/>
    </row>
    <row r="30" spans="1:19" ht="15">
      <c r="A30" s="5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5"/>
    </row>
    <row r="31" spans="1:19" ht="15">
      <c r="A31" s="19" t="s">
        <v>37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5"/>
    </row>
    <row r="32" spans="1:19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5"/>
    </row>
    <row r="33" spans="1:19" ht="15">
      <c r="A33" s="5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5"/>
    </row>
    <row r="34" spans="1:20" ht="15" customHeight="1">
      <c r="A34" s="54"/>
      <c r="B34" s="75" t="s">
        <v>114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31"/>
      <c r="T34" s="29"/>
    </row>
    <row r="35" spans="1:20" ht="15">
      <c r="A35" s="54"/>
      <c r="B35" s="75" t="s">
        <v>115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31"/>
      <c r="T35" s="29"/>
    </row>
    <row r="36" spans="1:19" ht="15">
      <c r="A36" s="5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3"/>
    </row>
    <row r="39" spans="1:19" ht="15">
      <c r="A39" s="19" t="s">
        <v>36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5"/>
    </row>
    <row r="40" spans="1:19" ht="15" customHeight="1">
      <c r="A40" s="5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5"/>
    </row>
    <row r="41" spans="1:19" ht="15">
      <c r="A41" s="5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5"/>
    </row>
    <row r="42" spans="1:19" ht="15">
      <c r="A42" s="5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5"/>
    </row>
    <row r="43" spans="1:19" ht="15">
      <c r="A43" s="5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5"/>
    </row>
    <row r="44" spans="1:19" ht="15">
      <c r="A44" s="5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5"/>
    </row>
    <row r="45" spans="1:19" ht="15">
      <c r="A45" s="5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5"/>
    </row>
    <row r="46" spans="1:19" ht="15">
      <c r="A46" s="5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5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10">
    <mergeCell ref="A6:R6"/>
    <mergeCell ref="B22:R22"/>
    <mergeCell ref="J3:R3"/>
    <mergeCell ref="S5:S6"/>
    <mergeCell ref="S21:S22"/>
    <mergeCell ref="A1:A4"/>
    <mergeCell ref="B1:R2"/>
    <mergeCell ref="S1:S4"/>
    <mergeCell ref="C4:R4"/>
    <mergeCell ref="A5:R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50"/>
  <sheetViews>
    <sheetView zoomScalePageLayoutView="0" workbookViewId="0" topLeftCell="A1">
      <selection activeCell="T1" sqref="T1:V16384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7109375" style="0" customWidth="1"/>
    <col min="5" max="5" width="4.00390625" style="0" customWidth="1"/>
    <col min="6" max="6" width="2.140625" style="0" customWidth="1"/>
    <col min="7" max="7" width="3.421875" style="0" customWidth="1"/>
    <col min="8" max="8" width="3.140625" style="0" customWidth="1"/>
    <col min="9" max="9" width="5.421875" style="0" customWidth="1"/>
    <col min="10" max="10" width="6.421875" style="0" customWidth="1"/>
    <col min="11" max="11" width="4.57421875" style="0" customWidth="1"/>
    <col min="12" max="12" width="2.140625" style="0" customWidth="1"/>
    <col min="13" max="13" width="4.28125" style="0" customWidth="1"/>
    <col min="14" max="14" width="2.140625" style="0" customWidth="1"/>
    <col min="15" max="15" width="4.0039062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3" width="11.421875" style="0" customWidth="1"/>
  </cols>
  <sheetData>
    <row r="1" spans="1:22" ht="15.75" customHeight="1">
      <c r="A1" s="99"/>
      <c r="B1" s="87" t="s">
        <v>116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9"/>
      <c r="S1" s="83" t="s">
        <v>117</v>
      </c>
      <c r="T1" s="22" t="s">
        <v>2</v>
      </c>
      <c r="U1" s="23" t="s">
        <v>1</v>
      </c>
      <c r="V1" s="23" t="s">
        <v>3</v>
      </c>
    </row>
    <row r="2" spans="1:22" ht="15" customHeight="1">
      <c r="A2" s="100"/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2"/>
      <c r="S2" s="84"/>
      <c r="T2" t="s">
        <v>4</v>
      </c>
      <c r="U2">
        <v>6</v>
      </c>
      <c r="V2">
        <v>8</v>
      </c>
    </row>
    <row r="3" spans="1:22" ht="15" customHeight="1">
      <c r="A3" s="100"/>
      <c r="B3" s="5"/>
      <c r="C3" s="33"/>
      <c r="D3" s="33"/>
      <c r="E3" s="33"/>
      <c r="F3" s="33"/>
      <c r="G3" s="33"/>
      <c r="H3" s="33"/>
      <c r="I3" s="33"/>
      <c r="J3" s="102" t="s">
        <v>26</v>
      </c>
      <c r="K3" s="102"/>
      <c r="L3" s="102"/>
      <c r="M3" s="102"/>
      <c r="N3" s="102"/>
      <c r="O3" s="102"/>
      <c r="P3" s="102"/>
      <c r="Q3" s="102"/>
      <c r="R3" s="103"/>
      <c r="S3" s="85"/>
      <c r="T3" t="s">
        <v>5</v>
      </c>
      <c r="U3" s="21">
        <v>1</v>
      </c>
      <c r="V3" s="21">
        <v>9</v>
      </c>
    </row>
    <row r="4" spans="1:19" ht="15" customHeight="1">
      <c r="A4" s="101"/>
      <c r="B4" s="50"/>
      <c r="C4" s="93" t="s">
        <v>50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4"/>
      <c r="S4" s="86"/>
    </row>
    <row r="5" spans="1:19" ht="20.25" customHeight="1">
      <c r="A5" s="107" t="s">
        <v>118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9"/>
      <c r="S5" s="104" t="s">
        <v>0</v>
      </c>
    </row>
    <row r="6" spans="1:19" ht="11.25" customHeight="1">
      <c r="A6" s="11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2"/>
      <c r="S6" s="105"/>
    </row>
    <row r="7" spans="1:19" ht="15">
      <c r="A7" s="5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3"/>
    </row>
    <row r="8" spans="1:19" ht="15">
      <c r="A8" s="19" t="s">
        <v>34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5"/>
    </row>
    <row r="9" spans="1:19" ht="18.75">
      <c r="A9" s="54"/>
      <c r="B9" s="26"/>
      <c r="C9" s="5"/>
      <c r="D9" s="5"/>
      <c r="E9" s="39">
        <f ca="1">_XLL.ALEA.ENTRE.BORNES($U$2,$V$2)</f>
        <v>6</v>
      </c>
      <c r="F9" s="39" t="s">
        <v>18</v>
      </c>
      <c r="G9" s="40">
        <f ca="1">_XLL.ALEA.ENTRE.BORNES($U$3,$V$3)</f>
        <v>1</v>
      </c>
      <c r="H9" s="41" t="s">
        <v>7</v>
      </c>
      <c r="I9" s="40" t="s">
        <v>8</v>
      </c>
      <c r="J9" s="40"/>
      <c r="K9" s="39"/>
      <c r="L9" s="41"/>
      <c r="M9" s="39">
        <f ca="1">_XLL.ALEA.ENTRE.BORNES($U$2,$V$2)</f>
        <v>8</v>
      </c>
      <c r="N9" s="39" t="s">
        <v>18</v>
      </c>
      <c r="O9" s="40">
        <f ca="1">_XLL.ALEA.ENTRE.BORNES($U$3,$V$3)</f>
        <v>5</v>
      </c>
      <c r="P9" s="41" t="s">
        <v>7</v>
      </c>
      <c r="Q9" s="40" t="s">
        <v>8</v>
      </c>
      <c r="R9" s="26"/>
      <c r="S9" s="55"/>
    </row>
    <row r="10" spans="1:19" ht="18.75">
      <c r="A10" s="54"/>
      <c r="B10" s="5"/>
      <c r="C10" s="5"/>
      <c r="D10" s="5"/>
      <c r="E10" s="39">
        <f ca="1">_XLL.ALEA.ENTRE.BORNES($U$2,$V$2)</f>
        <v>8</v>
      </c>
      <c r="F10" s="39" t="s">
        <v>18</v>
      </c>
      <c r="G10" s="40">
        <f ca="1">_XLL.ALEA.ENTRE.BORNES($U$3,$V$3)</f>
        <v>3</v>
      </c>
      <c r="H10" s="41" t="s">
        <v>7</v>
      </c>
      <c r="I10" s="40" t="s">
        <v>8</v>
      </c>
      <c r="J10" s="41"/>
      <c r="K10" s="39"/>
      <c r="L10" s="41"/>
      <c r="M10" s="39">
        <f ca="1">_XLL.ALEA.ENTRE.BORNES($U$2,$V$2)</f>
        <v>6</v>
      </c>
      <c r="N10" s="39" t="s">
        <v>18</v>
      </c>
      <c r="O10" s="40">
        <f ca="1">_XLL.ALEA.ENTRE.BORNES($U$3,$V$3)</f>
        <v>2</v>
      </c>
      <c r="P10" s="41" t="s">
        <v>7</v>
      </c>
      <c r="Q10" s="40" t="s">
        <v>8</v>
      </c>
      <c r="R10" s="5"/>
      <c r="S10" s="55"/>
    </row>
    <row r="11" spans="1:19" ht="18.75">
      <c r="A11" s="54"/>
      <c r="B11" s="5"/>
      <c r="C11" s="5"/>
      <c r="D11" s="5"/>
      <c r="E11" s="39">
        <f ca="1">_XLL.ALEA.ENTRE.BORNES($U$2,$V$2)</f>
        <v>8</v>
      </c>
      <c r="F11" s="39" t="s">
        <v>18</v>
      </c>
      <c r="G11" s="40">
        <f ca="1">_XLL.ALEA.ENTRE.BORNES($U$3,$V$3)</f>
        <v>8</v>
      </c>
      <c r="H11" s="41" t="s">
        <v>7</v>
      </c>
      <c r="I11" s="40" t="s">
        <v>8</v>
      </c>
      <c r="J11" s="41"/>
      <c r="K11" s="39"/>
      <c r="L11" s="41"/>
      <c r="M11" s="39">
        <f ca="1">_XLL.ALEA.ENTRE.BORNES($U$2,$V$2)</f>
        <v>7</v>
      </c>
      <c r="N11" s="39" t="s">
        <v>18</v>
      </c>
      <c r="O11" s="40">
        <f ca="1">_XLL.ALEA.ENTRE.BORNES($U$3,$V$3)</f>
        <v>5</v>
      </c>
      <c r="P11" s="41" t="s">
        <v>7</v>
      </c>
      <c r="Q11" s="40" t="s">
        <v>8</v>
      </c>
      <c r="R11" s="5"/>
      <c r="S11" s="55"/>
    </row>
    <row r="12" spans="1:19" ht="18.75">
      <c r="A12" s="54"/>
      <c r="B12" s="5"/>
      <c r="C12" s="5"/>
      <c r="D12" s="5"/>
      <c r="E12" s="39">
        <f ca="1">_XLL.ALEA.ENTRE.BORNES($U$2,$V$2)</f>
        <v>7</v>
      </c>
      <c r="F12" s="39" t="s">
        <v>18</v>
      </c>
      <c r="G12" s="40">
        <f ca="1">_XLL.ALEA.ENTRE.BORNES($U$3,$V$3)</f>
        <v>2</v>
      </c>
      <c r="H12" s="41" t="s">
        <v>7</v>
      </c>
      <c r="I12" s="40" t="s">
        <v>8</v>
      </c>
      <c r="J12" s="41"/>
      <c r="K12" s="39"/>
      <c r="L12" s="41"/>
      <c r="M12" s="39">
        <f ca="1">_XLL.ALEA.ENTRE.BORNES($U$2,$V$2)</f>
        <v>8</v>
      </c>
      <c r="N12" s="39" t="s">
        <v>18</v>
      </c>
      <c r="O12" s="40">
        <f ca="1">_XLL.ALEA.ENTRE.BORNES($U$3,$V$3)</f>
        <v>5</v>
      </c>
      <c r="P12" s="41" t="s">
        <v>7</v>
      </c>
      <c r="Q12" s="40" t="s">
        <v>8</v>
      </c>
      <c r="R12" s="5"/>
      <c r="S12" s="55"/>
    </row>
    <row r="13" spans="1:19" ht="18.75">
      <c r="A13" s="54"/>
      <c r="B13" s="5"/>
      <c r="C13" s="5"/>
      <c r="D13" s="5"/>
      <c r="E13" s="39">
        <f ca="1">_XLL.ALEA.ENTRE.BORNES($U$2,$V$2)</f>
        <v>7</v>
      </c>
      <c r="F13" s="39" t="s">
        <v>18</v>
      </c>
      <c r="G13" s="40">
        <f ca="1">_XLL.ALEA.ENTRE.BORNES($U$3,$V$3)</f>
        <v>4</v>
      </c>
      <c r="H13" s="41" t="s">
        <v>7</v>
      </c>
      <c r="I13" s="40" t="s">
        <v>8</v>
      </c>
      <c r="J13" s="41"/>
      <c r="K13" s="39"/>
      <c r="L13" s="41"/>
      <c r="M13" s="39">
        <f ca="1">_XLL.ALEA.ENTRE.BORNES($U$2,$V$2)</f>
        <v>7</v>
      </c>
      <c r="N13" s="39" t="s">
        <v>18</v>
      </c>
      <c r="O13" s="40">
        <f ca="1">_XLL.ALEA.ENTRE.BORNES($U$3,$V$3)</f>
        <v>7</v>
      </c>
      <c r="P13" s="41" t="s">
        <v>7</v>
      </c>
      <c r="Q13" s="40" t="s">
        <v>8</v>
      </c>
      <c r="R13" s="5"/>
      <c r="S13" s="55"/>
    </row>
    <row r="14" spans="1:19" ht="15">
      <c r="A14" s="5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5"/>
    </row>
    <row r="15" spans="1:19" ht="15">
      <c r="A15" s="19" t="s">
        <v>37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</row>
    <row r="16" spans="1:19" ht="15">
      <c r="A16" s="54"/>
      <c r="B16" s="76" t="s">
        <v>119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5"/>
    </row>
    <row r="17" spans="1:19" ht="15">
      <c r="A17" s="5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5"/>
    </row>
    <row r="18" spans="1:19" ht="15">
      <c r="A18" s="5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5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30.75" customHeight="1">
      <c r="A21" s="107" t="s">
        <v>118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9"/>
      <c r="S21" s="51" t="s">
        <v>0</v>
      </c>
    </row>
    <row r="22" spans="1:19" ht="15" customHeight="1" hidden="1">
      <c r="A22" s="110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2"/>
      <c r="S22" s="10"/>
    </row>
    <row r="23" spans="1:19" ht="15">
      <c r="A23" s="30"/>
      <c r="B23" s="11"/>
      <c r="C23" s="52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53"/>
    </row>
    <row r="24" spans="1:19" ht="15">
      <c r="A24" s="19" t="s">
        <v>34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5"/>
    </row>
    <row r="25" spans="1:19" ht="18.75">
      <c r="A25" s="54"/>
      <c r="B25" s="5"/>
      <c r="C25" s="21"/>
      <c r="D25" s="5"/>
      <c r="E25" s="39">
        <f ca="1">_XLL.ALEA.ENTRE.BORNES($U$2,$V$2)</f>
        <v>8</v>
      </c>
      <c r="F25" s="39" t="s">
        <v>18</v>
      </c>
      <c r="G25" s="40">
        <f ca="1">_XLL.ALEA.ENTRE.BORNES($U$3,$V$3)</f>
        <v>1</v>
      </c>
      <c r="H25" s="41" t="s">
        <v>7</v>
      </c>
      <c r="I25" s="40" t="s">
        <v>8</v>
      </c>
      <c r="J25" s="40"/>
      <c r="K25" s="39"/>
      <c r="L25" s="41"/>
      <c r="M25" s="39">
        <f ca="1">_XLL.ALEA.ENTRE.BORNES($U$2,$V$2)</f>
        <v>6</v>
      </c>
      <c r="N25" s="39" t="s">
        <v>18</v>
      </c>
      <c r="O25" s="40">
        <f ca="1">_XLL.ALEA.ENTRE.BORNES($U$3,$V$3)</f>
        <v>8</v>
      </c>
      <c r="P25" s="41" t="s">
        <v>7</v>
      </c>
      <c r="Q25" s="40" t="s">
        <v>8</v>
      </c>
      <c r="R25" s="5"/>
      <c r="S25" s="55"/>
    </row>
    <row r="26" spans="1:19" ht="18.75">
      <c r="A26" s="54"/>
      <c r="B26" s="5"/>
      <c r="C26" s="21"/>
      <c r="D26" s="5"/>
      <c r="E26" s="39">
        <f ca="1">_XLL.ALEA.ENTRE.BORNES($U$2,$V$2)</f>
        <v>7</v>
      </c>
      <c r="F26" s="39" t="s">
        <v>18</v>
      </c>
      <c r="G26" s="40">
        <f ca="1">_XLL.ALEA.ENTRE.BORNES($U$3,$V$3)</f>
        <v>9</v>
      </c>
      <c r="H26" s="41" t="s">
        <v>7</v>
      </c>
      <c r="I26" s="40" t="s">
        <v>8</v>
      </c>
      <c r="J26" s="41"/>
      <c r="K26" s="39"/>
      <c r="L26" s="41"/>
      <c r="M26" s="39">
        <f ca="1">_XLL.ALEA.ENTRE.BORNES($U$2,$V$2)</f>
        <v>6</v>
      </c>
      <c r="N26" s="39" t="s">
        <v>18</v>
      </c>
      <c r="O26" s="40">
        <f ca="1">_XLL.ALEA.ENTRE.BORNES($U$3,$V$3)</f>
        <v>1</v>
      </c>
      <c r="P26" s="41" t="s">
        <v>7</v>
      </c>
      <c r="Q26" s="40" t="s">
        <v>8</v>
      </c>
      <c r="R26" s="5"/>
      <c r="S26" s="55"/>
    </row>
    <row r="27" spans="1:19" ht="18.75">
      <c r="A27" s="54"/>
      <c r="B27" s="5"/>
      <c r="C27" s="21"/>
      <c r="D27" s="5"/>
      <c r="E27" s="39">
        <f ca="1">_XLL.ALEA.ENTRE.BORNES($U$2,$V$2)</f>
        <v>7</v>
      </c>
      <c r="F27" s="39" t="s">
        <v>18</v>
      </c>
      <c r="G27" s="40">
        <f ca="1">_XLL.ALEA.ENTRE.BORNES($U$3,$V$3)</f>
        <v>7</v>
      </c>
      <c r="H27" s="41" t="s">
        <v>7</v>
      </c>
      <c r="I27" s="40" t="s">
        <v>8</v>
      </c>
      <c r="J27" s="41"/>
      <c r="K27" s="39"/>
      <c r="L27" s="41"/>
      <c r="M27" s="39">
        <f ca="1">_XLL.ALEA.ENTRE.BORNES($U$2,$V$2)</f>
        <v>7</v>
      </c>
      <c r="N27" s="39" t="s">
        <v>18</v>
      </c>
      <c r="O27" s="40">
        <f ca="1">_XLL.ALEA.ENTRE.BORNES($U$3,$V$3)</f>
        <v>8</v>
      </c>
      <c r="P27" s="41" t="s">
        <v>7</v>
      </c>
      <c r="Q27" s="40" t="s">
        <v>8</v>
      </c>
      <c r="R27" s="5"/>
      <c r="S27" s="55"/>
    </row>
    <row r="28" spans="1:19" ht="18.75">
      <c r="A28" s="54"/>
      <c r="B28" s="5"/>
      <c r="C28" s="21"/>
      <c r="D28" s="5"/>
      <c r="E28" s="39">
        <f ca="1">_XLL.ALEA.ENTRE.BORNES($U$2,$V$2)</f>
        <v>6</v>
      </c>
      <c r="F28" s="39" t="s">
        <v>18</v>
      </c>
      <c r="G28" s="40">
        <f ca="1">_XLL.ALEA.ENTRE.BORNES($U$3,$V$3)</f>
        <v>5</v>
      </c>
      <c r="H28" s="41" t="s">
        <v>7</v>
      </c>
      <c r="I28" s="40" t="s">
        <v>8</v>
      </c>
      <c r="J28" s="41"/>
      <c r="K28" s="39"/>
      <c r="L28" s="41"/>
      <c r="M28" s="39">
        <f ca="1">_XLL.ALEA.ENTRE.BORNES($U$2,$V$2)</f>
        <v>7</v>
      </c>
      <c r="N28" s="39" t="s">
        <v>18</v>
      </c>
      <c r="O28" s="40">
        <f ca="1">_XLL.ALEA.ENTRE.BORNES($U$3,$V$3)</f>
        <v>3</v>
      </c>
      <c r="P28" s="41" t="s">
        <v>7</v>
      </c>
      <c r="Q28" s="40" t="s">
        <v>8</v>
      </c>
      <c r="R28" s="5"/>
      <c r="S28" s="55"/>
    </row>
    <row r="29" spans="1:19" ht="18.75">
      <c r="A29" s="54"/>
      <c r="B29" s="5"/>
      <c r="C29" s="21"/>
      <c r="D29" s="5"/>
      <c r="E29" s="39">
        <f ca="1">_XLL.ALEA.ENTRE.BORNES($U$2,$V$2)</f>
        <v>7</v>
      </c>
      <c r="F29" s="39" t="s">
        <v>18</v>
      </c>
      <c r="G29" s="40">
        <f ca="1">_XLL.ALEA.ENTRE.BORNES($U$3,$V$3)</f>
        <v>8</v>
      </c>
      <c r="H29" s="41" t="s">
        <v>7</v>
      </c>
      <c r="I29" s="40" t="s">
        <v>8</v>
      </c>
      <c r="J29" s="41"/>
      <c r="K29" s="39"/>
      <c r="L29" s="41"/>
      <c r="M29" s="39">
        <f ca="1">_XLL.ALEA.ENTRE.BORNES($U$2,$V$2)</f>
        <v>7</v>
      </c>
      <c r="N29" s="39" t="s">
        <v>18</v>
      </c>
      <c r="O29" s="40">
        <f ca="1">_XLL.ALEA.ENTRE.BORNES($U$3,$V$3)</f>
        <v>8</v>
      </c>
      <c r="P29" s="41" t="s">
        <v>7</v>
      </c>
      <c r="Q29" s="40" t="s">
        <v>8</v>
      </c>
      <c r="R29" s="5"/>
      <c r="S29" s="55"/>
    </row>
    <row r="30" spans="1:19" ht="15">
      <c r="A30" s="5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5"/>
    </row>
    <row r="31" spans="1:19" ht="15">
      <c r="A31" s="19" t="s">
        <v>37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5"/>
    </row>
    <row r="32" spans="1:19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5"/>
    </row>
    <row r="33" spans="1:19" ht="15.75" customHeight="1">
      <c r="A33" s="54"/>
      <c r="B33" s="113" t="s">
        <v>120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4"/>
    </row>
    <row r="34" spans="1:19" ht="15">
      <c r="A34" s="54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4"/>
    </row>
    <row r="35" spans="1:19" ht="15">
      <c r="A35" s="54"/>
      <c r="B35" s="76" t="s">
        <v>121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5"/>
    </row>
    <row r="36" spans="1:19" ht="15">
      <c r="A36" s="5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3"/>
    </row>
    <row r="39" spans="1:19" ht="15">
      <c r="A39" s="19" t="s">
        <v>36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5"/>
    </row>
    <row r="40" spans="1:19" ht="15" customHeight="1">
      <c r="A40" s="5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5"/>
    </row>
    <row r="41" spans="1:19" ht="15">
      <c r="A41" s="5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5"/>
    </row>
    <row r="42" spans="1:19" ht="15">
      <c r="A42" s="5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5"/>
    </row>
    <row r="43" spans="1:19" ht="15">
      <c r="A43" s="5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5"/>
    </row>
    <row r="44" spans="1:19" ht="15">
      <c r="A44" s="5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5"/>
    </row>
    <row r="45" spans="1:19" ht="15">
      <c r="A45" s="5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5"/>
    </row>
    <row r="46" spans="1:19" ht="15">
      <c r="A46" s="5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5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9">
    <mergeCell ref="A21:R22"/>
    <mergeCell ref="B33:S34"/>
    <mergeCell ref="J3:R3"/>
    <mergeCell ref="S5:S6"/>
    <mergeCell ref="A1:A4"/>
    <mergeCell ref="B1:R2"/>
    <mergeCell ref="S1:S4"/>
    <mergeCell ref="C4:R4"/>
    <mergeCell ref="A5:R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50"/>
  <sheetViews>
    <sheetView zoomScalePageLayoutView="0" workbookViewId="0" topLeftCell="A1">
      <selection activeCell="B1" sqref="B1:R2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7109375" style="0" customWidth="1"/>
    <col min="5" max="5" width="5.28125" style="0" customWidth="1"/>
    <col min="6" max="6" width="2.140625" style="0" customWidth="1"/>
    <col min="7" max="7" width="4.7109375" style="0" customWidth="1"/>
    <col min="8" max="8" width="3.140625" style="0" customWidth="1"/>
    <col min="9" max="9" width="5.421875" style="0" customWidth="1"/>
    <col min="10" max="10" width="3.7109375" style="0" customWidth="1"/>
    <col min="11" max="11" width="2.7109375" style="0" customWidth="1"/>
    <col min="12" max="12" width="2.140625" style="0" customWidth="1"/>
    <col min="13" max="13" width="5.28125" style="0" customWidth="1"/>
    <col min="14" max="14" width="2.140625" style="0" customWidth="1"/>
    <col min="15" max="15" width="5.42187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3" width="0" style="0" hidden="1" customWidth="1"/>
  </cols>
  <sheetData>
    <row r="1" spans="1:22" ht="15.75" customHeight="1">
      <c r="A1" s="99"/>
      <c r="B1" s="87" t="s">
        <v>27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9"/>
      <c r="S1" s="83" t="s">
        <v>122</v>
      </c>
      <c r="T1" s="22" t="s">
        <v>2</v>
      </c>
      <c r="U1" s="23" t="s">
        <v>1</v>
      </c>
      <c r="V1" s="23" t="s">
        <v>3</v>
      </c>
    </row>
    <row r="2" spans="1:22" ht="15" customHeight="1">
      <c r="A2" s="100"/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2"/>
      <c r="S2" s="84"/>
      <c r="T2" t="s">
        <v>4</v>
      </c>
      <c r="U2">
        <v>1</v>
      </c>
      <c r="V2">
        <v>150</v>
      </c>
    </row>
    <row r="3" spans="1:22" ht="15" customHeight="1">
      <c r="A3" s="100"/>
      <c r="B3" s="5"/>
      <c r="C3" s="33"/>
      <c r="D3" s="33"/>
      <c r="E3" s="33"/>
      <c r="F3" s="33"/>
      <c r="G3" s="33"/>
      <c r="H3" s="33"/>
      <c r="I3" s="33"/>
      <c r="J3" s="102" t="s">
        <v>26</v>
      </c>
      <c r="K3" s="102"/>
      <c r="L3" s="102"/>
      <c r="M3" s="102"/>
      <c r="N3" s="102"/>
      <c r="O3" s="102"/>
      <c r="P3" s="102"/>
      <c r="Q3" s="102"/>
      <c r="R3" s="103"/>
      <c r="S3" s="85"/>
      <c r="T3" t="s">
        <v>5</v>
      </c>
      <c r="U3" s="21">
        <v>0</v>
      </c>
      <c r="V3" s="21">
        <v>9</v>
      </c>
    </row>
    <row r="4" spans="1:19" ht="15" customHeight="1">
      <c r="A4" s="101"/>
      <c r="B4" s="50"/>
      <c r="C4" s="93" t="s">
        <v>50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4"/>
      <c r="S4" s="86"/>
    </row>
    <row r="5" spans="1:19" ht="20.25" customHeight="1">
      <c r="A5" s="107" t="s">
        <v>123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9"/>
      <c r="S5" s="104" t="s">
        <v>0</v>
      </c>
    </row>
    <row r="6" spans="1:19" ht="11.25" customHeight="1">
      <c r="A6" s="11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2"/>
      <c r="S6" s="105"/>
    </row>
    <row r="7" spans="1:19" ht="15">
      <c r="A7" s="5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3"/>
    </row>
    <row r="8" spans="1:19" ht="15">
      <c r="A8" s="19" t="s">
        <v>34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5"/>
    </row>
    <row r="9" spans="1:19" ht="18.75">
      <c r="A9" s="54"/>
      <c r="B9" s="26"/>
      <c r="C9" s="5"/>
      <c r="D9" s="5"/>
      <c r="E9" s="39">
        <f ca="1">_XLL.ALEA.ENTRE.BORNES($U$2,$V$2)</f>
        <v>119</v>
      </c>
      <c r="F9" s="39" t="s">
        <v>18</v>
      </c>
      <c r="G9" s="40">
        <v>10</v>
      </c>
      <c r="H9" s="41" t="s">
        <v>7</v>
      </c>
      <c r="I9" s="40" t="s">
        <v>8</v>
      </c>
      <c r="J9" s="40"/>
      <c r="K9" s="39"/>
      <c r="L9" s="41"/>
      <c r="M9" s="39">
        <f ca="1">_XLL.ALEA.ENTRE.BORNES($U$2,$V$2)</f>
        <v>120</v>
      </c>
      <c r="N9" s="39" t="s">
        <v>18</v>
      </c>
      <c r="O9" s="40">
        <v>100</v>
      </c>
      <c r="P9" s="41" t="s">
        <v>7</v>
      </c>
      <c r="Q9" s="40" t="s">
        <v>8</v>
      </c>
      <c r="R9" s="26"/>
      <c r="S9" s="55"/>
    </row>
    <row r="10" spans="1:19" ht="18.75">
      <c r="A10" s="54"/>
      <c r="B10" s="5"/>
      <c r="C10" s="5"/>
      <c r="D10" s="5"/>
      <c r="E10" s="39">
        <f ca="1">_XLL.ALEA.ENTRE.BORNES($U$2,$V$2)</f>
        <v>2</v>
      </c>
      <c r="F10" s="39" t="s">
        <v>18</v>
      </c>
      <c r="G10" s="40">
        <v>10</v>
      </c>
      <c r="H10" s="41" t="s">
        <v>7</v>
      </c>
      <c r="I10" s="40" t="s">
        <v>8</v>
      </c>
      <c r="J10" s="41"/>
      <c r="K10" s="39"/>
      <c r="L10" s="41"/>
      <c r="M10" s="39">
        <f ca="1">_XLL.ALEA.ENTRE.BORNES($U$2,$V$2)</f>
        <v>141</v>
      </c>
      <c r="N10" s="39" t="s">
        <v>18</v>
      </c>
      <c r="O10" s="40">
        <v>100</v>
      </c>
      <c r="P10" s="41" t="s">
        <v>7</v>
      </c>
      <c r="Q10" s="40" t="s">
        <v>8</v>
      </c>
      <c r="R10" s="5"/>
      <c r="S10" s="55"/>
    </row>
    <row r="11" spans="1:19" ht="18.75">
      <c r="A11" s="54"/>
      <c r="B11" s="5"/>
      <c r="C11" s="5"/>
      <c r="D11" s="5"/>
      <c r="E11" s="39">
        <f ca="1">_XLL.ALEA.ENTRE.BORNES($U$2,$V$2)</f>
        <v>78</v>
      </c>
      <c r="F11" s="39" t="s">
        <v>18</v>
      </c>
      <c r="G11" s="40">
        <v>10</v>
      </c>
      <c r="H11" s="41" t="s">
        <v>7</v>
      </c>
      <c r="I11" s="40" t="s">
        <v>8</v>
      </c>
      <c r="J11" s="41"/>
      <c r="K11" s="39"/>
      <c r="L11" s="41"/>
      <c r="M11" s="39">
        <f ca="1">_XLL.ALEA.ENTRE.BORNES($U$2,$V$2)</f>
        <v>105</v>
      </c>
      <c r="N11" s="39" t="s">
        <v>18</v>
      </c>
      <c r="O11" s="40">
        <v>100</v>
      </c>
      <c r="P11" s="41" t="s">
        <v>7</v>
      </c>
      <c r="Q11" s="40" t="s">
        <v>8</v>
      </c>
      <c r="R11" s="5"/>
      <c r="S11" s="55"/>
    </row>
    <row r="12" spans="1:19" ht="18.75">
      <c r="A12" s="54"/>
      <c r="B12" s="5"/>
      <c r="C12" s="5"/>
      <c r="D12" s="5"/>
      <c r="E12" s="39">
        <f ca="1">_XLL.ALEA.ENTRE.BORNES($U$2,$V$2)</f>
        <v>126</v>
      </c>
      <c r="F12" s="39" t="s">
        <v>18</v>
      </c>
      <c r="G12" s="40">
        <v>10</v>
      </c>
      <c r="H12" s="41" t="s">
        <v>7</v>
      </c>
      <c r="I12" s="40" t="s">
        <v>8</v>
      </c>
      <c r="J12" s="41"/>
      <c r="K12" s="39"/>
      <c r="L12" s="41"/>
      <c r="M12" s="39">
        <f ca="1">_XLL.ALEA.ENTRE.BORNES($U$2,$V$2)</f>
        <v>73</v>
      </c>
      <c r="N12" s="39" t="s">
        <v>18</v>
      </c>
      <c r="O12" s="40">
        <v>100</v>
      </c>
      <c r="P12" s="41" t="s">
        <v>7</v>
      </c>
      <c r="Q12" s="40" t="s">
        <v>8</v>
      </c>
      <c r="R12" s="5"/>
      <c r="S12" s="55"/>
    </row>
    <row r="13" spans="1:19" ht="18.75">
      <c r="A13" s="54"/>
      <c r="B13" s="5"/>
      <c r="C13" s="5"/>
      <c r="D13" s="5"/>
      <c r="E13" s="39">
        <f ca="1">_XLL.ALEA.ENTRE.BORNES($U$2,$V$2)</f>
        <v>11</v>
      </c>
      <c r="F13" s="39" t="s">
        <v>18</v>
      </c>
      <c r="G13" s="40">
        <v>10</v>
      </c>
      <c r="H13" s="41" t="s">
        <v>7</v>
      </c>
      <c r="I13" s="40" t="s">
        <v>8</v>
      </c>
      <c r="J13" s="41"/>
      <c r="K13" s="39"/>
      <c r="L13" s="41"/>
      <c r="M13" s="39">
        <f ca="1">_XLL.ALEA.ENTRE.BORNES($U$2,$V$2)</f>
        <v>88</v>
      </c>
      <c r="N13" s="39" t="s">
        <v>18</v>
      </c>
      <c r="O13" s="40">
        <v>100</v>
      </c>
      <c r="P13" s="41" t="s">
        <v>7</v>
      </c>
      <c r="Q13" s="40" t="s">
        <v>8</v>
      </c>
      <c r="R13" s="5"/>
      <c r="S13" s="55"/>
    </row>
    <row r="14" spans="1:19" ht="15">
      <c r="A14" s="5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5"/>
    </row>
    <row r="15" spans="1:19" ht="15">
      <c r="A15" s="19" t="s">
        <v>37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</row>
    <row r="16" spans="1:19" ht="15">
      <c r="A16" s="5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5"/>
    </row>
    <row r="17" spans="1:19" ht="15">
      <c r="A17" s="54"/>
      <c r="B17" s="77" t="s">
        <v>125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5"/>
    </row>
    <row r="18" spans="1:19" ht="15">
      <c r="A18" s="54"/>
      <c r="B18" s="77" t="s">
        <v>84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5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30.75" customHeight="1">
      <c r="A21" s="107" t="s">
        <v>124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9"/>
      <c r="S21" s="51" t="s">
        <v>0</v>
      </c>
    </row>
    <row r="22" spans="1:19" ht="15" customHeight="1" hidden="1">
      <c r="A22" s="110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2"/>
      <c r="S22" s="10"/>
    </row>
    <row r="23" spans="1:19" ht="15">
      <c r="A23" s="30"/>
      <c r="B23" s="11"/>
      <c r="C23" s="52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53"/>
    </row>
    <row r="24" spans="1:19" ht="15">
      <c r="A24" s="19" t="s">
        <v>34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5"/>
    </row>
    <row r="25" spans="1:19" ht="18.75">
      <c r="A25" s="54"/>
      <c r="B25" s="5"/>
      <c r="C25" s="21"/>
      <c r="D25" s="5"/>
      <c r="E25" s="39">
        <f ca="1">_XLL.ALEA.ENTRE.BORNES($U$2,$V$2)</f>
        <v>21</v>
      </c>
      <c r="F25" s="39" t="s">
        <v>18</v>
      </c>
      <c r="G25" s="40">
        <v>10</v>
      </c>
      <c r="H25" s="41" t="s">
        <v>7</v>
      </c>
      <c r="I25" s="40" t="s">
        <v>8</v>
      </c>
      <c r="J25" s="40"/>
      <c r="K25" s="39"/>
      <c r="L25" s="41"/>
      <c r="M25" s="39">
        <f ca="1">_XLL.ALEA.ENTRE.BORNES($U$2,$V$2)</f>
        <v>109</v>
      </c>
      <c r="N25" s="39" t="s">
        <v>18</v>
      </c>
      <c r="O25" s="40">
        <v>100</v>
      </c>
      <c r="P25" s="41" t="s">
        <v>7</v>
      </c>
      <c r="Q25" s="40" t="s">
        <v>8</v>
      </c>
      <c r="R25" s="5"/>
      <c r="S25" s="55"/>
    </row>
    <row r="26" spans="1:19" ht="18.75">
      <c r="A26" s="54"/>
      <c r="B26" s="5"/>
      <c r="C26" s="21"/>
      <c r="D26" s="5"/>
      <c r="E26" s="39">
        <f ca="1">_XLL.ALEA.ENTRE.BORNES($U$2,$V$2)</f>
        <v>25</v>
      </c>
      <c r="F26" s="39" t="s">
        <v>18</v>
      </c>
      <c r="G26" s="40">
        <v>10</v>
      </c>
      <c r="H26" s="41" t="s">
        <v>7</v>
      </c>
      <c r="I26" s="40" t="s">
        <v>8</v>
      </c>
      <c r="J26" s="41"/>
      <c r="K26" s="39"/>
      <c r="L26" s="41"/>
      <c r="M26" s="39">
        <f ca="1">_XLL.ALEA.ENTRE.BORNES($U$2,$V$2)</f>
        <v>5</v>
      </c>
      <c r="N26" s="39" t="s">
        <v>18</v>
      </c>
      <c r="O26" s="40">
        <v>100</v>
      </c>
      <c r="P26" s="41" t="s">
        <v>7</v>
      </c>
      <c r="Q26" s="40" t="s">
        <v>8</v>
      </c>
      <c r="R26" s="5"/>
      <c r="S26" s="55"/>
    </row>
    <row r="27" spans="1:19" ht="18.75">
      <c r="A27" s="54"/>
      <c r="B27" s="5"/>
      <c r="C27" s="21"/>
      <c r="D27" s="5"/>
      <c r="E27" s="39">
        <f ca="1">_XLL.ALEA.ENTRE.BORNES($U$2,$V$2)</f>
        <v>121</v>
      </c>
      <c r="F27" s="39" t="s">
        <v>18</v>
      </c>
      <c r="G27" s="40">
        <v>10</v>
      </c>
      <c r="H27" s="41" t="s">
        <v>7</v>
      </c>
      <c r="I27" s="40" t="s">
        <v>8</v>
      </c>
      <c r="J27" s="41"/>
      <c r="K27" s="39"/>
      <c r="L27" s="41"/>
      <c r="M27" s="39">
        <f ca="1">_XLL.ALEA.ENTRE.BORNES($U$2,$V$2)</f>
        <v>24</v>
      </c>
      <c r="N27" s="39" t="s">
        <v>18</v>
      </c>
      <c r="O27" s="40">
        <v>100</v>
      </c>
      <c r="P27" s="41" t="s">
        <v>7</v>
      </c>
      <c r="Q27" s="40" t="s">
        <v>8</v>
      </c>
      <c r="R27" s="5"/>
      <c r="S27" s="55"/>
    </row>
    <row r="28" spans="1:19" ht="18.75">
      <c r="A28" s="54"/>
      <c r="B28" s="5"/>
      <c r="C28" s="21"/>
      <c r="D28" s="5"/>
      <c r="E28" s="39">
        <f ca="1">_XLL.ALEA.ENTRE.BORNES($U$2,$V$2)</f>
        <v>88</v>
      </c>
      <c r="F28" s="39" t="s">
        <v>18</v>
      </c>
      <c r="G28" s="40">
        <v>10</v>
      </c>
      <c r="H28" s="41" t="s">
        <v>7</v>
      </c>
      <c r="I28" s="40" t="s">
        <v>8</v>
      </c>
      <c r="J28" s="41"/>
      <c r="K28" s="39"/>
      <c r="L28" s="41"/>
      <c r="M28" s="39">
        <f ca="1">_XLL.ALEA.ENTRE.BORNES($U$2,$V$2)</f>
        <v>49</v>
      </c>
      <c r="N28" s="39" t="s">
        <v>18</v>
      </c>
      <c r="O28" s="40">
        <v>100</v>
      </c>
      <c r="P28" s="41" t="s">
        <v>7</v>
      </c>
      <c r="Q28" s="40" t="s">
        <v>8</v>
      </c>
      <c r="R28" s="5"/>
      <c r="S28" s="55"/>
    </row>
    <row r="29" spans="1:19" ht="18.75">
      <c r="A29" s="54"/>
      <c r="B29" s="5"/>
      <c r="C29" s="21"/>
      <c r="D29" s="5"/>
      <c r="E29" s="39">
        <f ca="1">_XLL.ALEA.ENTRE.BORNES($U$2,$V$2)</f>
        <v>54</v>
      </c>
      <c r="F29" s="39" t="s">
        <v>18</v>
      </c>
      <c r="G29" s="40">
        <v>10</v>
      </c>
      <c r="H29" s="41" t="s">
        <v>7</v>
      </c>
      <c r="I29" s="40" t="s">
        <v>8</v>
      </c>
      <c r="J29" s="41"/>
      <c r="K29" s="39"/>
      <c r="L29" s="41"/>
      <c r="M29" s="39">
        <f ca="1">_XLL.ALEA.ENTRE.BORNES($U$2,$V$2)</f>
        <v>121</v>
      </c>
      <c r="N29" s="39" t="s">
        <v>18</v>
      </c>
      <c r="O29" s="40">
        <v>100</v>
      </c>
      <c r="P29" s="41" t="s">
        <v>7</v>
      </c>
      <c r="Q29" s="40" t="s">
        <v>8</v>
      </c>
      <c r="R29" s="5"/>
      <c r="S29" s="55"/>
    </row>
    <row r="30" spans="1:19" ht="15">
      <c r="A30" s="5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5"/>
    </row>
    <row r="31" spans="1:19" ht="15">
      <c r="A31" s="19" t="s">
        <v>37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5"/>
    </row>
    <row r="32" spans="1:19" ht="15">
      <c r="A32" s="54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5"/>
    </row>
    <row r="33" spans="1:19" ht="15.75" customHeight="1">
      <c r="A33" s="54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31"/>
    </row>
    <row r="34" spans="1:19" ht="15">
      <c r="A34" s="54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31"/>
    </row>
    <row r="35" spans="1:19" ht="15">
      <c r="A35" s="5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5"/>
    </row>
    <row r="36" spans="1:19" ht="15">
      <c r="A36" s="5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3"/>
    </row>
    <row r="39" spans="1:19" ht="15">
      <c r="A39" s="19" t="s">
        <v>36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5"/>
    </row>
    <row r="40" spans="1:19" ht="15" customHeight="1">
      <c r="A40" s="5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5"/>
    </row>
    <row r="41" spans="1:19" ht="15">
      <c r="A41" s="5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5"/>
    </row>
    <row r="42" spans="1:19" ht="15">
      <c r="A42" s="5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5"/>
    </row>
    <row r="43" spans="1:19" ht="15">
      <c r="A43" s="5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5"/>
    </row>
    <row r="44" spans="1:19" ht="15">
      <c r="A44" s="5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5"/>
    </row>
    <row r="45" spans="1:19" ht="15">
      <c r="A45" s="5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5"/>
    </row>
    <row r="46" spans="1:19" ht="15">
      <c r="A46" s="5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5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8">
    <mergeCell ref="A21:R22"/>
    <mergeCell ref="J3:R3"/>
    <mergeCell ref="S5:S6"/>
    <mergeCell ref="A1:A4"/>
    <mergeCell ref="B1:R2"/>
    <mergeCell ref="S1:S4"/>
    <mergeCell ref="C4:R4"/>
    <mergeCell ref="A5:R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50"/>
  <sheetViews>
    <sheetView zoomScalePageLayoutView="0" workbookViewId="0" topLeftCell="A1">
      <selection activeCell="O25" sqref="O25:O29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7109375" style="0" customWidth="1"/>
    <col min="5" max="5" width="4.00390625" style="0" customWidth="1"/>
    <col min="6" max="6" width="2.140625" style="0" customWidth="1"/>
    <col min="7" max="7" width="3.421875" style="0" customWidth="1"/>
    <col min="8" max="8" width="3.140625" style="0" customWidth="1"/>
    <col min="9" max="9" width="5.421875" style="0" customWidth="1"/>
    <col min="10" max="10" width="6.421875" style="0" customWidth="1"/>
    <col min="11" max="11" width="4.57421875" style="0" customWidth="1"/>
    <col min="12" max="12" width="2.140625" style="0" customWidth="1"/>
    <col min="13" max="13" width="4.28125" style="0" customWidth="1"/>
    <col min="14" max="14" width="2.140625" style="0" customWidth="1"/>
    <col min="15" max="15" width="4.0039062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</cols>
  <sheetData>
    <row r="1" spans="1:22" ht="15.75" customHeight="1">
      <c r="A1" s="99"/>
      <c r="B1" s="87" t="s">
        <v>27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9"/>
      <c r="S1" s="83" t="s">
        <v>127</v>
      </c>
      <c r="T1" s="22" t="s">
        <v>2</v>
      </c>
      <c r="U1" s="23" t="s">
        <v>1</v>
      </c>
      <c r="V1" s="23" t="s">
        <v>3</v>
      </c>
    </row>
    <row r="2" spans="1:22" ht="15" customHeight="1">
      <c r="A2" s="100"/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2"/>
      <c r="S2" s="84"/>
      <c r="T2" t="s">
        <v>4</v>
      </c>
      <c r="U2">
        <v>11</v>
      </c>
      <c r="V2">
        <v>60</v>
      </c>
    </row>
    <row r="3" spans="1:22" ht="15" customHeight="1">
      <c r="A3" s="100"/>
      <c r="B3" s="5"/>
      <c r="C3" s="33"/>
      <c r="D3" s="33"/>
      <c r="E3" s="33"/>
      <c r="F3" s="33"/>
      <c r="G3" s="33"/>
      <c r="H3" s="33"/>
      <c r="I3" s="33"/>
      <c r="J3" s="102" t="s">
        <v>26</v>
      </c>
      <c r="K3" s="102"/>
      <c r="L3" s="102"/>
      <c r="M3" s="102"/>
      <c r="N3" s="102"/>
      <c r="O3" s="102"/>
      <c r="P3" s="102"/>
      <c r="Q3" s="102"/>
      <c r="R3" s="103"/>
      <c r="S3" s="85"/>
      <c r="T3" t="s">
        <v>5</v>
      </c>
      <c r="U3" s="21">
        <v>11</v>
      </c>
      <c r="V3" s="21">
        <v>39</v>
      </c>
    </row>
    <row r="4" spans="1:19" ht="15" customHeight="1">
      <c r="A4" s="101"/>
      <c r="B4" s="50"/>
      <c r="C4" s="93" t="s">
        <v>50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4"/>
      <c r="S4" s="86"/>
    </row>
    <row r="5" spans="1:19" ht="20.25" customHeight="1">
      <c r="A5" s="107" t="s">
        <v>128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9"/>
      <c r="S5" s="104" t="s">
        <v>0</v>
      </c>
    </row>
    <row r="6" spans="1:19" ht="11.25" customHeight="1">
      <c r="A6" s="11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2"/>
      <c r="S6" s="105"/>
    </row>
    <row r="7" spans="1:19" ht="15">
      <c r="A7" s="5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3"/>
    </row>
    <row r="8" spans="1:19" ht="15">
      <c r="A8" s="19" t="s">
        <v>34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5"/>
    </row>
    <row r="9" spans="1:19" ht="18.75">
      <c r="A9" s="54"/>
      <c r="B9" s="26"/>
      <c r="C9" s="5"/>
      <c r="D9" s="5"/>
      <c r="E9" s="39">
        <f ca="1">_XLL.ALEA.ENTRE.BORNES($U$2,$V$2)</f>
        <v>28</v>
      </c>
      <c r="F9" s="41" t="s">
        <v>6</v>
      </c>
      <c r="G9" s="39" t="s">
        <v>166</v>
      </c>
      <c r="H9" s="41" t="s">
        <v>7</v>
      </c>
      <c r="I9" s="40">
        <f ca="1">E9+_XLL.ALEA.ENTRE.BORNES($U$3,$V$3)</f>
        <v>57</v>
      </c>
      <c r="J9" s="40"/>
      <c r="K9" s="39"/>
      <c r="L9" s="41"/>
      <c r="M9" s="39">
        <f ca="1">_XLL.ALEA.ENTRE.BORNES($U$2,$V$2)</f>
        <v>53</v>
      </c>
      <c r="N9" s="41" t="s">
        <v>6</v>
      </c>
      <c r="O9" s="39" t="s">
        <v>166</v>
      </c>
      <c r="P9" s="41" t="s">
        <v>7</v>
      </c>
      <c r="Q9" s="40">
        <f ca="1">M9+_XLL.ALEA.ENTRE.BORNES($U$3,$V$3)</f>
        <v>76</v>
      </c>
      <c r="R9" s="26"/>
      <c r="S9" s="55"/>
    </row>
    <row r="10" spans="1:19" ht="18.75">
      <c r="A10" s="54"/>
      <c r="B10" s="5"/>
      <c r="C10" s="5"/>
      <c r="D10" s="5"/>
      <c r="E10" s="39">
        <f ca="1">_XLL.ALEA.ENTRE.BORNES($U$2,$V$2)</f>
        <v>21</v>
      </c>
      <c r="F10" s="41" t="s">
        <v>6</v>
      </c>
      <c r="G10" s="39" t="s">
        <v>166</v>
      </c>
      <c r="H10" s="41" t="s">
        <v>7</v>
      </c>
      <c r="I10" s="40">
        <f ca="1">E10+_XLL.ALEA.ENTRE.BORNES($U$3,$V$3)</f>
        <v>46</v>
      </c>
      <c r="J10" s="41"/>
      <c r="K10" s="39"/>
      <c r="L10" s="41"/>
      <c r="M10" s="39">
        <f ca="1">_XLL.ALEA.ENTRE.BORNES($U$2,$V$2)</f>
        <v>40</v>
      </c>
      <c r="N10" s="41" t="s">
        <v>6</v>
      </c>
      <c r="O10" s="39" t="s">
        <v>166</v>
      </c>
      <c r="P10" s="41" t="s">
        <v>7</v>
      </c>
      <c r="Q10" s="40">
        <f ca="1">M10+_XLL.ALEA.ENTRE.BORNES($U$3,$V$3)</f>
        <v>77</v>
      </c>
      <c r="R10" s="5"/>
      <c r="S10" s="55"/>
    </row>
    <row r="11" spans="1:19" ht="18.75">
      <c r="A11" s="54"/>
      <c r="B11" s="5"/>
      <c r="C11" s="5"/>
      <c r="D11" s="5"/>
      <c r="E11" s="39">
        <f ca="1">_XLL.ALEA.ENTRE.BORNES($U$2,$V$2)</f>
        <v>25</v>
      </c>
      <c r="F11" s="41" t="s">
        <v>6</v>
      </c>
      <c r="G11" s="39" t="s">
        <v>166</v>
      </c>
      <c r="H11" s="41" t="s">
        <v>7</v>
      </c>
      <c r="I11" s="40">
        <f ca="1">E11+_XLL.ALEA.ENTRE.BORNES($U$3,$V$3)</f>
        <v>51</v>
      </c>
      <c r="J11" s="41"/>
      <c r="K11" s="39"/>
      <c r="L11" s="41"/>
      <c r="M11" s="39">
        <f ca="1">_XLL.ALEA.ENTRE.BORNES($U$2,$V$2)</f>
        <v>37</v>
      </c>
      <c r="N11" s="41" t="s">
        <v>6</v>
      </c>
      <c r="O11" s="39" t="s">
        <v>166</v>
      </c>
      <c r="P11" s="41" t="s">
        <v>7</v>
      </c>
      <c r="Q11" s="40">
        <f ca="1">M11+_XLL.ALEA.ENTRE.BORNES($U$3,$V$3)</f>
        <v>76</v>
      </c>
      <c r="R11" s="5"/>
      <c r="S11" s="55"/>
    </row>
    <row r="12" spans="1:19" ht="18.75">
      <c r="A12" s="54"/>
      <c r="B12" s="5"/>
      <c r="C12" s="5"/>
      <c r="D12" s="5"/>
      <c r="E12" s="39">
        <f ca="1">_XLL.ALEA.ENTRE.BORNES($U$2,$V$2)</f>
        <v>22</v>
      </c>
      <c r="F12" s="41" t="s">
        <v>6</v>
      </c>
      <c r="G12" s="39" t="s">
        <v>166</v>
      </c>
      <c r="H12" s="41" t="s">
        <v>7</v>
      </c>
      <c r="I12" s="40">
        <f ca="1">E12+_XLL.ALEA.ENTRE.BORNES($U$3,$V$3)</f>
        <v>52</v>
      </c>
      <c r="J12" s="41"/>
      <c r="K12" s="39"/>
      <c r="L12" s="41"/>
      <c r="M12" s="39">
        <f ca="1">_XLL.ALEA.ENTRE.BORNES($U$2,$V$2)</f>
        <v>21</v>
      </c>
      <c r="N12" s="41" t="s">
        <v>6</v>
      </c>
      <c r="O12" s="39" t="s">
        <v>166</v>
      </c>
      <c r="P12" s="41" t="s">
        <v>7</v>
      </c>
      <c r="Q12" s="40">
        <f ca="1">M12+_XLL.ALEA.ENTRE.BORNES($U$3,$V$3)</f>
        <v>55</v>
      </c>
      <c r="R12" s="5"/>
      <c r="S12" s="55"/>
    </row>
    <row r="13" spans="1:19" ht="18.75">
      <c r="A13" s="54"/>
      <c r="B13" s="5"/>
      <c r="C13" s="5"/>
      <c r="D13" s="5"/>
      <c r="E13" s="39">
        <f ca="1">_XLL.ALEA.ENTRE.BORNES($U$2,$V$2)</f>
        <v>46</v>
      </c>
      <c r="F13" s="41" t="s">
        <v>6</v>
      </c>
      <c r="G13" s="39" t="s">
        <v>166</v>
      </c>
      <c r="H13" s="41" t="s">
        <v>7</v>
      </c>
      <c r="I13" s="40">
        <f ca="1">E13+_XLL.ALEA.ENTRE.BORNES($U$3,$V$3)</f>
        <v>58</v>
      </c>
      <c r="J13" s="41"/>
      <c r="K13" s="39"/>
      <c r="L13" s="41"/>
      <c r="M13" s="39">
        <f ca="1">_XLL.ALEA.ENTRE.BORNES($U$2,$V$2)</f>
        <v>51</v>
      </c>
      <c r="N13" s="41" t="s">
        <v>6</v>
      </c>
      <c r="O13" s="39" t="s">
        <v>166</v>
      </c>
      <c r="P13" s="41" t="s">
        <v>7</v>
      </c>
      <c r="Q13" s="40">
        <f ca="1">M13+_XLL.ALEA.ENTRE.BORNES($U$3,$V$3)</f>
        <v>76</v>
      </c>
      <c r="R13" s="5"/>
      <c r="S13" s="55"/>
    </row>
    <row r="14" spans="1:19" ht="15">
      <c r="A14" s="5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5"/>
    </row>
    <row r="15" spans="1:19" ht="15">
      <c r="A15" s="19" t="s">
        <v>37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</row>
    <row r="16" spans="1:19" ht="15">
      <c r="A16" s="54"/>
      <c r="B16" s="78" t="s">
        <v>129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5"/>
    </row>
    <row r="17" spans="1:19" ht="15">
      <c r="A17" s="5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5"/>
    </row>
    <row r="18" spans="1:19" ht="15">
      <c r="A18" s="5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5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30.75" customHeight="1">
      <c r="A21" s="107" t="s">
        <v>128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9"/>
      <c r="S21" s="51" t="s">
        <v>0</v>
      </c>
    </row>
    <row r="22" spans="1:19" ht="15" customHeight="1" hidden="1">
      <c r="A22" s="110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2"/>
      <c r="S22" s="10"/>
    </row>
    <row r="23" spans="1:19" ht="15">
      <c r="A23" s="30"/>
      <c r="B23" s="11"/>
      <c r="C23" s="52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53"/>
    </row>
    <row r="24" spans="1:19" ht="15">
      <c r="A24" s="19" t="s">
        <v>34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5"/>
    </row>
    <row r="25" spans="1:19" ht="18.75">
      <c r="A25" s="54"/>
      <c r="B25" s="5"/>
      <c r="C25" s="21"/>
      <c r="D25" s="5"/>
      <c r="E25" s="39">
        <f ca="1">_XLL.ALEA.ENTRE.BORNES($U$2,$V$2)</f>
        <v>14</v>
      </c>
      <c r="F25" s="41" t="s">
        <v>6</v>
      </c>
      <c r="G25" s="39" t="s">
        <v>166</v>
      </c>
      <c r="H25" s="41" t="s">
        <v>7</v>
      </c>
      <c r="I25" s="40">
        <f ca="1">E25+_XLL.ALEA.ENTRE.BORNES($U$3,$V$3)</f>
        <v>52</v>
      </c>
      <c r="J25" s="40"/>
      <c r="K25" s="39"/>
      <c r="L25" s="41"/>
      <c r="M25" s="39">
        <f ca="1">_XLL.ALEA.ENTRE.BORNES($U$2,$V$2)</f>
        <v>56</v>
      </c>
      <c r="N25" s="41" t="s">
        <v>6</v>
      </c>
      <c r="O25" s="39" t="s">
        <v>166</v>
      </c>
      <c r="P25" s="41" t="s">
        <v>7</v>
      </c>
      <c r="Q25" s="40">
        <f ca="1">M25+_XLL.ALEA.ENTRE.BORNES($U$3,$V$3)</f>
        <v>71</v>
      </c>
      <c r="R25" s="5"/>
      <c r="S25" s="55"/>
    </row>
    <row r="26" spans="1:19" ht="18.75">
      <c r="A26" s="54"/>
      <c r="B26" s="5"/>
      <c r="C26" s="21"/>
      <c r="D26" s="5"/>
      <c r="E26" s="39">
        <f ca="1">_XLL.ALEA.ENTRE.BORNES($U$2,$V$2)</f>
        <v>13</v>
      </c>
      <c r="F26" s="41" t="s">
        <v>6</v>
      </c>
      <c r="G26" s="39" t="s">
        <v>166</v>
      </c>
      <c r="H26" s="41" t="s">
        <v>7</v>
      </c>
      <c r="I26" s="40">
        <f ca="1">E26+_XLL.ALEA.ENTRE.BORNES($U$3,$V$3)</f>
        <v>38</v>
      </c>
      <c r="J26" s="41"/>
      <c r="K26" s="39"/>
      <c r="L26" s="41"/>
      <c r="M26" s="39">
        <f ca="1">_XLL.ALEA.ENTRE.BORNES($U$2,$V$2)</f>
        <v>42</v>
      </c>
      <c r="N26" s="41" t="s">
        <v>6</v>
      </c>
      <c r="O26" s="39" t="s">
        <v>166</v>
      </c>
      <c r="P26" s="41" t="s">
        <v>7</v>
      </c>
      <c r="Q26" s="40">
        <f ca="1">M26+_XLL.ALEA.ENTRE.BORNES($U$3,$V$3)</f>
        <v>70</v>
      </c>
      <c r="R26" s="5"/>
      <c r="S26" s="55"/>
    </row>
    <row r="27" spans="1:19" ht="18.75">
      <c r="A27" s="54"/>
      <c r="B27" s="5"/>
      <c r="C27" s="21"/>
      <c r="D27" s="5"/>
      <c r="E27" s="39">
        <f ca="1">_XLL.ALEA.ENTRE.BORNES($U$2,$V$2)</f>
        <v>48</v>
      </c>
      <c r="F27" s="41" t="s">
        <v>6</v>
      </c>
      <c r="G27" s="39" t="s">
        <v>166</v>
      </c>
      <c r="H27" s="41" t="s">
        <v>7</v>
      </c>
      <c r="I27" s="40">
        <f ca="1">E27+_XLL.ALEA.ENTRE.BORNES($U$3,$V$3)</f>
        <v>75</v>
      </c>
      <c r="J27" s="41"/>
      <c r="K27" s="39"/>
      <c r="L27" s="41"/>
      <c r="M27" s="39">
        <f ca="1">_XLL.ALEA.ENTRE.BORNES($U$2,$V$2)</f>
        <v>11</v>
      </c>
      <c r="N27" s="41" t="s">
        <v>6</v>
      </c>
      <c r="O27" s="39" t="s">
        <v>166</v>
      </c>
      <c r="P27" s="41" t="s">
        <v>7</v>
      </c>
      <c r="Q27" s="40">
        <f ca="1">M27+_XLL.ALEA.ENTRE.BORNES($U$3,$V$3)</f>
        <v>38</v>
      </c>
      <c r="R27" s="5"/>
      <c r="S27" s="55"/>
    </row>
    <row r="28" spans="1:19" ht="18.75">
      <c r="A28" s="54"/>
      <c r="B28" s="5"/>
      <c r="C28" s="21"/>
      <c r="D28" s="5"/>
      <c r="E28" s="39">
        <f ca="1">_XLL.ALEA.ENTRE.BORNES($U$2,$V$2)</f>
        <v>25</v>
      </c>
      <c r="F28" s="41" t="s">
        <v>6</v>
      </c>
      <c r="G28" s="39" t="s">
        <v>166</v>
      </c>
      <c r="H28" s="41" t="s">
        <v>7</v>
      </c>
      <c r="I28" s="40">
        <f ca="1">E28+_XLL.ALEA.ENTRE.BORNES($U$3,$V$3)</f>
        <v>40</v>
      </c>
      <c r="J28" s="41"/>
      <c r="K28" s="39"/>
      <c r="L28" s="41"/>
      <c r="M28" s="39">
        <f ca="1">_XLL.ALEA.ENTRE.BORNES($U$2,$V$2)</f>
        <v>46</v>
      </c>
      <c r="N28" s="41" t="s">
        <v>6</v>
      </c>
      <c r="O28" s="39" t="s">
        <v>166</v>
      </c>
      <c r="P28" s="41" t="s">
        <v>7</v>
      </c>
      <c r="Q28" s="40">
        <f ca="1">M28+_XLL.ALEA.ENTRE.BORNES($U$3,$V$3)</f>
        <v>60</v>
      </c>
      <c r="R28" s="5"/>
      <c r="S28" s="55"/>
    </row>
    <row r="29" spans="1:19" ht="18.75">
      <c r="A29" s="54"/>
      <c r="B29" s="5"/>
      <c r="C29" s="21"/>
      <c r="D29" s="5"/>
      <c r="E29" s="39">
        <f ca="1">_XLL.ALEA.ENTRE.BORNES($U$2,$V$2)</f>
        <v>45</v>
      </c>
      <c r="F29" s="41" t="s">
        <v>6</v>
      </c>
      <c r="G29" s="39" t="s">
        <v>166</v>
      </c>
      <c r="H29" s="41" t="s">
        <v>7</v>
      </c>
      <c r="I29" s="40">
        <f ca="1">E29+_XLL.ALEA.ENTRE.BORNES($U$3,$V$3)</f>
        <v>74</v>
      </c>
      <c r="J29" s="41"/>
      <c r="K29" s="39"/>
      <c r="L29" s="41"/>
      <c r="M29" s="39">
        <f ca="1">_XLL.ALEA.ENTRE.BORNES($U$2,$V$2)</f>
        <v>27</v>
      </c>
      <c r="N29" s="41" t="s">
        <v>6</v>
      </c>
      <c r="O29" s="39" t="s">
        <v>166</v>
      </c>
      <c r="P29" s="41" t="s">
        <v>7</v>
      </c>
      <c r="Q29" s="40">
        <f ca="1">M29+_XLL.ALEA.ENTRE.BORNES($U$3,$V$3)</f>
        <v>64</v>
      </c>
      <c r="R29" s="5"/>
      <c r="S29" s="55"/>
    </row>
    <row r="30" spans="1:19" ht="15">
      <c r="A30" s="5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5"/>
    </row>
    <row r="31" spans="1:19" ht="15">
      <c r="A31" s="19" t="s">
        <v>37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5"/>
    </row>
    <row r="32" spans="1:19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5"/>
    </row>
    <row r="33" spans="1:19" ht="15.75" customHeight="1">
      <c r="A33" s="54"/>
      <c r="B33" s="78" t="s">
        <v>130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31"/>
    </row>
    <row r="34" spans="1:19" ht="15">
      <c r="A34" s="54"/>
      <c r="B34" s="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31"/>
    </row>
    <row r="35" spans="1:19" ht="15">
      <c r="A35" s="5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5"/>
    </row>
    <row r="36" spans="1:19" ht="15">
      <c r="A36" s="5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3"/>
    </row>
    <row r="39" spans="1:19" ht="15">
      <c r="A39" s="19" t="s">
        <v>36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5"/>
    </row>
    <row r="40" spans="1:19" ht="15" customHeight="1">
      <c r="A40" s="5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5"/>
    </row>
    <row r="41" spans="1:19" ht="15">
      <c r="A41" s="5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5"/>
    </row>
    <row r="42" spans="1:19" ht="15">
      <c r="A42" s="5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5"/>
    </row>
    <row r="43" spans="1:19" ht="15">
      <c r="A43" s="5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5"/>
    </row>
    <row r="44" spans="1:19" ht="15">
      <c r="A44" s="5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5"/>
    </row>
    <row r="45" spans="1:19" ht="15">
      <c r="A45" s="5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5"/>
    </row>
    <row r="46" spans="1:19" ht="15">
      <c r="A46" s="5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5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8">
    <mergeCell ref="A21:R22"/>
    <mergeCell ref="J3:R3"/>
    <mergeCell ref="S5:S6"/>
    <mergeCell ref="A1:A4"/>
    <mergeCell ref="B1:R2"/>
    <mergeCell ref="S1:S4"/>
    <mergeCell ref="C4:R4"/>
    <mergeCell ref="A5:R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J50"/>
  <sheetViews>
    <sheetView zoomScalePageLayoutView="0" workbookViewId="0" topLeftCell="A1">
      <selection activeCell="B1" sqref="B1:R2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2.00390625" style="0" customWidth="1"/>
    <col min="5" max="5" width="4.00390625" style="0" customWidth="1"/>
    <col min="6" max="6" width="2.140625" style="0" customWidth="1"/>
    <col min="7" max="7" width="4.28125" style="0" customWidth="1"/>
    <col min="8" max="8" width="3.140625" style="0" customWidth="1"/>
    <col min="9" max="9" width="5.421875" style="0" customWidth="1"/>
    <col min="10" max="10" width="5.00390625" style="0" customWidth="1"/>
    <col min="11" max="11" width="4.57421875" style="0" customWidth="1"/>
    <col min="12" max="12" width="2.140625" style="0" customWidth="1"/>
    <col min="13" max="13" width="4.28125" style="0" customWidth="1"/>
    <col min="14" max="14" width="2.140625" style="0" customWidth="1"/>
    <col min="15" max="15" width="4.0039062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3" width="0" style="0" hidden="1" customWidth="1"/>
    <col min="24" max="24" width="4.7109375" style="0" hidden="1" customWidth="1"/>
    <col min="25" max="25" width="2.28125" style="0" hidden="1" customWidth="1"/>
    <col min="26" max="26" width="4.7109375" style="0" hidden="1" customWidth="1"/>
    <col min="27" max="27" width="2.140625" style="0" hidden="1" customWidth="1"/>
    <col min="28" max="32" width="4.7109375" style="0" hidden="1" customWidth="1"/>
    <col min="33" max="33" width="1.8515625" style="0" hidden="1" customWidth="1"/>
    <col min="34" max="34" width="4.7109375" style="0" hidden="1" customWidth="1"/>
    <col min="35" max="35" width="2.00390625" style="0" hidden="1" customWidth="1"/>
    <col min="36" max="36" width="4.7109375" style="0" hidden="1" customWidth="1"/>
  </cols>
  <sheetData>
    <row r="1" spans="1:36" ht="15.75" customHeight="1">
      <c r="A1" s="99"/>
      <c r="B1" s="87" t="s">
        <v>27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9"/>
      <c r="S1" s="83" t="s">
        <v>156</v>
      </c>
      <c r="T1" s="22" t="s">
        <v>2</v>
      </c>
      <c r="U1" s="23" t="s">
        <v>1</v>
      </c>
      <c r="V1" s="23" t="s">
        <v>3</v>
      </c>
      <c r="X1" s="21">
        <f ca="1">_XLL.ALEA.ENTRE.BORNES($U$2,$V$2)</f>
        <v>51</v>
      </c>
      <c r="Y1" s="5" t="s">
        <v>14</v>
      </c>
      <c r="Z1" s="21">
        <f ca="1">ROUNDDOWN(_XLL.ALEA.ENTRE.BORNES($U$3,X1-9),-1)+_XLL.ALEA.ENTRE.BORNES(X1-ROUNDDOWN(X1,-1),9)</f>
        <v>32</v>
      </c>
      <c r="AA1" s="5" t="s">
        <v>7</v>
      </c>
      <c r="AB1" s="26" t="s">
        <v>8</v>
      </c>
      <c r="AC1" s="26"/>
      <c r="AD1" s="21"/>
      <c r="AE1" s="5"/>
      <c r="AF1" s="21">
        <f ca="1">_XLL.ALEA.ENTRE.BORNES($U$2,$V$2)</f>
        <v>57</v>
      </c>
      <c r="AG1" s="5" t="s">
        <v>14</v>
      </c>
      <c r="AH1" s="21">
        <f ca="1">ROUNDDOWN(_XLL.ALEA.ENTRE.BORNES($U$3,AF1-9),-1)+_XLL.ALEA.ENTRE.BORNES(AF1-ROUNDDOWN(AF1,-1),9)</f>
        <v>27</v>
      </c>
      <c r="AI1" s="5" t="s">
        <v>7</v>
      </c>
      <c r="AJ1" s="26" t="s">
        <v>8</v>
      </c>
    </row>
    <row r="2" spans="1:36" ht="15" customHeight="1">
      <c r="A2" s="100"/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2"/>
      <c r="S2" s="84"/>
      <c r="T2" t="s">
        <v>4</v>
      </c>
      <c r="U2">
        <v>20</v>
      </c>
      <c r="V2">
        <v>99</v>
      </c>
      <c r="X2" s="21">
        <f ca="1">_XLL.ALEA.ENTRE.BORNES($U$2,$V$2)</f>
        <v>56</v>
      </c>
      <c r="Y2" s="5" t="s">
        <v>14</v>
      </c>
      <c r="Z2" s="21">
        <f ca="1">ROUNDDOWN(_XLL.ALEA.ENTRE.BORNES($U$3,X2-9),-1)+_XLL.ALEA.ENTRE.BORNES(X2-ROUNDDOWN(X2,-1),9)</f>
        <v>8</v>
      </c>
      <c r="AA2" s="5" t="s">
        <v>7</v>
      </c>
      <c r="AB2" s="26" t="s">
        <v>8</v>
      </c>
      <c r="AC2" s="5"/>
      <c r="AD2" s="21"/>
      <c r="AE2" s="5"/>
      <c r="AF2" s="21">
        <f ca="1">_XLL.ALEA.ENTRE.BORNES($U$2,$V$2)</f>
        <v>21</v>
      </c>
      <c r="AG2" s="5" t="s">
        <v>14</v>
      </c>
      <c r="AH2" s="21">
        <f ca="1">ROUNDDOWN(_XLL.ALEA.ENTRE.BORNES($U$3,AF2-9),-1)+_XLL.ALEA.ENTRE.BORNES(AF2-ROUNDDOWN(AF2,-1),9)</f>
        <v>5</v>
      </c>
      <c r="AI2" s="5" t="s">
        <v>7</v>
      </c>
      <c r="AJ2" s="26" t="s">
        <v>8</v>
      </c>
    </row>
    <row r="3" spans="1:36" ht="15" customHeight="1">
      <c r="A3" s="100"/>
      <c r="B3" s="5"/>
      <c r="C3" s="57"/>
      <c r="D3" s="57"/>
      <c r="E3" s="57"/>
      <c r="F3" s="57"/>
      <c r="G3" s="57"/>
      <c r="H3" s="57"/>
      <c r="I3" s="57"/>
      <c r="J3" s="102" t="s">
        <v>26</v>
      </c>
      <c r="K3" s="102"/>
      <c r="L3" s="102"/>
      <c r="M3" s="102"/>
      <c r="N3" s="102"/>
      <c r="O3" s="102"/>
      <c r="P3" s="102"/>
      <c r="Q3" s="102"/>
      <c r="R3" s="103"/>
      <c r="S3" s="85"/>
      <c r="T3" t="s">
        <v>5</v>
      </c>
      <c r="U3" s="21">
        <v>1</v>
      </c>
      <c r="V3" s="21">
        <v>99</v>
      </c>
      <c r="X3" s="21">
        <f ca="1">_XLL.ALEA.ENTRE.BORNES($U$2,$V$2)</f>
        <v>61</v>
      </c>
      <c r="Y3" s="5" t="s">
        <v>14</v>
      </c>
      <c r="Z3" s="21">
        <f ca="1">ROUNDDOWN(_XLL.ALEA.ENTRE.BORNES($U$3,X3-9),-1)+_XLL.ALEA.ENTRE.BORNES(X3-ROUNDDOWN(X3,-1),9)</f>
        <v>29</v>
      </c>
      <c r="AA3" s="5" t="s">
        <v>7</v>
      </c>
      <c r="AB3" s="26" t="s">
        <v>8</v>
      </c>
      <c r="AC3" s="5"/>
      <c r="AD3" s="21"/>
      <c r="AE3" s="5"/>
      <c r="AF3" s="21">
        <f ca="1">_XLL.ALEA.ENTRE.BORNES($U$2,$V$2)</f>
        <v>43</v>
      </c>
      <c r="AG3" s="5" t="s">
        <v>14</v>
      </c>
      <c r="AH3" s="21">
        <f ca="1">ROUNDDOWN(_XLL.ALEA.ENTRE.BORNES($U$3,AF3-9),-1)+_XLL.ALEA.ENTRE.BORNES(AF3-ROUNDDOWN(AF3,-1),9)</f>
        <v>6</v>
      </c>
      <c r="AI3" s="5" t="s">
        <v>7</v>
      </c>
      <c r="AJ3" s="26" t="s">
        <v>8</v>
      </c>
    </row>
    <row r="4" spans="1:36" ht="15" customHeight="1">
      <c r="A4" s="101"/>
      <c r="B4" s="50"/>
      <c r="C4" s="93" t="s">
        <v>131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4"/>
      <c r="S4" s="86"/>
      <c r="X4" s="21">
        <f ca="1">_XLL.ALEA.ENTRE.BORNES($U$2,$V$2)</f>
        <v>31</v>
      </c>
      <c r="Y4" s="5" t="s">
        <v>14</v>
      </c>
      <c r="Z4" s="21">
        <f ca="1">ROUNDDOWN(_XLL.ALEA.ENTRE.BORNES($U$3,X4-9),-1)+_XLL.ALEA.ENTRE.BORNES(X4-ROUNDDOWN(X4,-1),9)</f>
        <v>7</v>
      </c>
      <c r="AA4" s="5" t="s">
        <v>7</v>
      </c>
      <c r="AB4" s="26" t="s">
        <v>8</v>
      </c>
      <c r="AC4" s="5"/>
      <c r="AD4" s="21"/>
      <c r="AE4" s="5"/>
      <c r="AF4" s="21">
        <f ca="1">_XLL.ALEA.ENTRE.BORNES($U$2,$V$2)</f>
        <v>86</v>
      </c>
      <c r="AG4" s="5" t="s">
        <v>14</v>
      </c>
      <c r="AH4" s="21">
        <f ca="1">ROUNDDOWN(_XLL.ALEA.ENTRE.BORNES($U$3,AF4-9),-1)+_XLL.ALEA.ENTRE.BORNES(AF4-ROUNDDOWN(AF4,-1),9)</f>
        <v>16</v>
      </c>
      <c r="AI4" s="5" t="s">
        <v>7</v>
      </c>
      <c r="AJ4" s="26" t="s">
        <v>8</v>
      </c>
    </row>
    <row r="5" spans="1:36" ht="15">
      <c r="A5" s="95" t="s">
        <v>132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7"/>
      <c r="S5" s="104" t="s">
        <v>0</v>
      </c>
      <c r="X5" s="21">
        <f ca="1">_XLL.ALEA.ENTRE.BORNES($U$2,$V$2)</f>
        <v>75</v>
      </c>
      <c r="Y5" s="5" t="s">
        <v>14</v>
      </c>
      <c r="Z5" s="21">
        <f ca="1">ROUNDDOWN(_XLL.ALEA.ENTRE.BORNES($U$3,X5-9),-1)+_XLL.ALEA.ENTRE.BORNES(X5-ROUNDDOWN(X5,-1),9)</f>
        <v>9</v>
      </c>
      <c r="AA5" s="5" t="s">
        <v>7</v>
      </c>
      <c r="AB5" s="26" t="s">
        <v>8</v>
      </c>
      <c r="AC5" s="5"/>
      <c r="AD5" s="21"/>
      <c r="AE5" s="5"/>
      <c r="AF5" s="21">
        <f ca="1">_XLL.ALEA.ENTRE.BORNES($U$2,$V$2)</f>
        <v>85</v>
      </c>
      <c r="AG5" s="5" t="s">
        <v>14</v>
      </c>
      <c r="AH5" s="21">
        <f ca="1">ROUNDDOWN(_XLL.ALEA.ENTRE.BORNES($U$3,AF5-9),-1)+_XLL.ALEA.ENTRE.BORNES(AF5-ROUNDDOWN(AF5,-1),9)</f>
        <v>35</v>
      </c>
      <c r="AI5" s="5" t="s">
        <v>7</v>
      </c>
      <c r="AJ5" s="26" t="s">
        <v>8</v>
      </c>
    </row>
    <row r="6" spans="1:19" ht="15">
      <c r="A6" s="98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  <c r="S6" s="105"/>
    </row>
    <row r="7" spans="1:19" ht="15">
      <c r="A7" s="5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3"/>
    </row>
    <row r="8" spans="1:19" ht="15">
      <c r="A8" s="19" t="s">
        <v>134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5"/>
    </row>
    <row r="9" spans="1:19" ht="18.75">
      <c r="A9" s="54"/>
      <c r="B9" s="26"/>
      <c r="C9" s="21"/>
      <c r="D9" s="5"/>
      <c r="E9" s="39">
        <f>IF(((X1-ROUNDDOWN(X1,-1))-(Z1-ROUNDDOWN(Z1,-1)))=0,X1-1,X1)</f>
        <v>51</v>
      </c>
      <c r="F9" s="41" t="s">
        <v>14</v>
      </c>
      <c r="G9" s="39">
        <f>IF(Z1&lt;10,Z1+10,Z1)</f>
        <v>32</v>
      </c>
      <c r="H9" s="41" t="s">
        <v>7</v>
      </c>
      <c r="I9" s="40" t="s">
        <v>8</v>
      </c>
      <c r="J9" s="40"/>
      <c r="K9" s="39"/>
      <c r="L9" s="41"/>
      <c r="M9" s="39">
        <f>IF(((AF1-ROUNDDOWN(AF1,-1))-(AH1-ROUNDDOWN(AH1,-1)))=0,AF1-1,AF1)</f>
        <v>56</v>
      </c>
      <c r="N9" s="41" t="s">
        <v>14</v>
      </c>
      <c r="O9" s="39">
        <f>IF(AH1&lt;10,AH1+10,AH1)</f>
        <v>27</v>
      </c>
      <c r="P9" s="41" t="s">
        <v>7</v>
      </c>
      <c r="Q9" s="40" t="s">
        <v>8</v>
      </c>
      <c r="R9" s="26"/>
      <c r="S9" s="55"/>
    </row>
    <row r="10" spans="1:19" ht="18.75">
      <c r="A10" s="54"/>
      <c r="B10" s="5"/>
      <c r="C10" s="21"/>
      <c r="D10" s="5"/>
      <c r="E10" s="39">
        <f>IF(((X2-ROUNDDOWN(X2,-1))-(Z2-ROUNDDOWN(Z2,-1)))=0,X2-1,X2)</f>
        <v>56</v>
      </c>
      <c r="F10" s="41" t="s">
        <v>14</v>
      </c>
      <c r="G10" s="39">
        <f>IF(Z2&lt;10,Z2+10,Z2)</f>
        <v>18</v>
      </c>
      <c r="H10" s="41" t="s">
        <v>7</v>
      </c>
      <c r="I10" s="40" t="s">
        <v>8</v>
      </c>
      <c r="J10" s="41"/>
      <c r="K10" s="39"/>
      <c r="L10" s="41"/>
      <c r="M10" s="39">
        <f>IF(((AF2-ROUNDDOWN(AF2,-1))-(AH2-ROUNDDOWN(AH2,-1)))=0,AF2-1,AF2)</f>
        <v>21</v>
      </c>
      <c r="N10" s="41" t="s">
        <v>14</v>
      </c>
      <c r="O10" s="39">
        <f>IF(AH2&lt;10,AH2+10,AH2)</f>
        <v>15</v>
      </c>
      <c r="P10" s="41" t="s">
        <v>7</v>
      </c>
      <c r="Q10" s="40" t="s">
        <v>8</v>
      </c>
      <c r="R10" s="5"/>
      <c r="S10" s="55"/>
    </row>
    <row r="11" spans="1:19" ht="18.75">
      <c r="A11" s="54"/>
      <c r="B11" s="5"/>
      <c r="C11" s="21"/>
      <c r="D11" s="5"/>
      <c r="E11" s="39">
        <f>IF(((X3-ROUNDDOWN(X3,-1))-(Z3-ROUNDDOWN(Z3,-1)))=0,X3-1,X3)</f>
        <v>61</v>
      </c>
      <c r="F11" s="41" t="s">
        <v>14</v>
      </c>
      <c r="G11" s="39">
        <f>IF(Z3&lt;10,Z3+10,Z3)</f>
        <v>29</v>
      </c>
      <c r="H11" s="41" t="s">
        <v>7</v>
      </c>
      <c r="I11" s="40" t="s">
        <v>8</v>
      </c>
      <c r="J11" s="41"/>
      <c r="K11" s="39"/>
      <c r="L11" s="41"/>
      <c r="M11" s="39">
        <f>IF(((AF3-ROUNDDOWN(AF3,-1))-(AH3-ROUNDDOWN(AH3,-1)))=0,AF3-1,AF3)</f>
        <v>43</v>
      </c>
      <c r="N11" s="41" t="s">
        <v>14</v>
      </c>
      <c r="O11" s="39">
        <f>IF(AH3&lt;10,AH3+10,AH3)</f>
        <v>16</v>
      </c>
      <c r="P11" s="41" t="s">
        <v>7</v>
      </c>
      <c r="Q11" s="40" t="s">
        <v>8</v>
      </c>
      <c r="R11" s="5"/>
      <c r="S11" s="55"/>
    </row>
    <row r="12" spans="1:19" ht="18.75">
      <c r="A12" s="54"/>
      <c r="B12" s="5"/>
      <c r="C12" s="21"/>
      <c r="D12" s="5"/>
      <c r="E12" s="39">
        <f>IF(((X4-ROUNDDOWN(X4,-1))-(Z4-ROUNDDOWN(Z4,-1)))=0,X4-1,X4)</f>
        <v>31</v>
      </c>
      <c r="F12" s="41" t="s">
        <v>14</v>
      </c>
      <c r="G12" s="39">
        <f>IF(Z4&lt;10,Z4+10,Z4)</f>
        <v>17</v>
      </c>
      <c r="H12" s="41" t="s">
        <v>7</v>
      </c>
      <c r="I12" s="40" t="s">
        <v>8</v>
      </c>
      <c r="J12" s="41"/>
      <c r="K12" s="39"/>
      <c r="L12" s="41"/>
      <c r="M12" s="39">
        <f>IF(((AF4-ROUNDDOWN(AF4,-1))-(AH4-ROUNDDOWN(AH4,-1)))=0,AF4-1,AF4)</f>
        <v>85</v>
      </c>
      <c r="N12" s="41" t="s">
        <v>14</v>
      </c>
      <c r="O12" s="39">
        <f>IF(AH4&lt;10,AH4+10,AH4)</f>
        <v>16</v>
      </c>
      <c r="P12" s="41" t="s">
        <v>7</v>
      </c>
      <c r="Q12" s="40" t="s">
        <v>8</v>
      </c>
      <c r="R12" s="5"/>
      <c r="S12" s="55"/>
    </row>
    <row r="13" spans="1:19" ht="18.75">
      <c r="A13" s="54"/>
      <c r="B13" s="5"/>
      <c r="C13" s="21"/>
      <c r="D13" s="5"/>
      <c r="E13" s="39">
        <f>IF(((X5-ROUNDDOWN(X5,-1))-(Z5-ROUNDDOWN(Z5,-1)))=0,X5-1,X5)</f>
        <v>75</v>
      </c>
      <c r="F13" s="41" t="s">
        <v>14</v>
      </c>
      <c r="G13" s="39">
        <f>IF(Z5&lt;10,Z5+10,Z5)</f>
        <v>19</v>
      </c>
      <c r="H13" s="41" t="s">
        <v>7</v>
      </c>
      <c r="I13" s="40" t="s">
        <v>8</v>
      </c>
      <c r="J13" s="41"/>
      <c r="K13" s="39"/>
      <c r="L13" s="41"/>
      <c r="M13" s="39">
        <f>IF(((AF5-ROUNDDOWN(AF5,-1))-(AH5-ROUNDDOWN(AH5,-1)))=0,AF5-1,AF5)</f>
        <v>84</v>
      </c>
      <c r="N13" s="41" t="s">
        <v>14</v>
      </c>
      <c r="O13" s="39">
        <f>IF(AH5&lt;10,AH5+10,AH5)</f>
        <v>35</v>
      </c>
      <c r="P13" s="41" t="s">
        <v>7</v>
      </c>
      <c r="Q13" s="40" t="s">
        <v>8</v>
      </c>
      <c r="R13" s="5"/>
      <c r="S13" s="55"/>
    </row>
    <row r="14" spans="1:19" ht="15">
      <c r="A14" s="5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5"/>
    </row>
    <row r="15" spans="1:19" ht="15">
      <c r="A15" s="19" t="s">
        <v>162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</row>
    <row r="16" spans="1:19" ht="15" customHeight="1">
      <c r="A16" s="54"/>
      <c r="B16" s="113" t="s">
        <v>138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4"/>
    </row>
    <row r="17" spans="1:36" ht="15">
      <c r="A17" s="54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4"/>
      <c r="X17" s="21">
        <f ca="1">_XLL.ALEA.ENTRE.BORNES($U$2,$V$2)</f>
        <v>35</v>
      </c>
      <c r="Y17" s="5" t="s">
        <v>14</v>
      </c>
      <c r="Z17" s="21">
        <f ca="1">ROUNDDOWN(_XLL.ALEA.ENTRE.BORNES($U$3,X17-9),-1)+_XLL.ALEA.ENTRE.BORNES(X17-ROUNDDOWN(X17,-1),9)</f>
        <v>19</v>
      </c>
      <c r="AA17" s="5" t="s">
        <v>7</v>
      </c>
      <c r="AB17" s="26" t="s">
        <v>8</v>
      </c>
      <c r="AC17" s="26"/>
      <c r="AD17" s="21"/>
      <c r="AE17" s="5"/>
      <c r="AF17" s="21">
        <f ca="1">_XLL.ALEA.ENTRE.BORNES($U$2,$V$2)</f>
        <v>29</v>
      </c>
      <c r="AG17" s="5" t="s">
        <v>14</v>
      </c>
      <c r="AH17" s="21">
        <f ca="1">ROUNDDOWN(_XLL.ALEA.ENTRE.BORNES($U$3,AF17-9),-1)+_XLL.ALEA.ENTRE.BORNES(AF17-ROUNDDOWN(AF17,-1),9)</f>
        <v>19</v>
      </c>
      <c r="AI17" s="5" t="s">
        <v>7</v>
      </c>
      <c r="AJ17" s="26" t="s">
        <v>8</v>
      </c>
    </row>
    <row r="18" spans="1:36" ht="15">
      <c r="A18" s="54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4"/>
      <c r="X18" s="21">
        <f ca="1">_XLL.ALEA.ENTRE.BORNES($U$2,$V$2)</f>
        <v>97</v>
      </c>
      <c r="Y18" s="5" t="s">
        <v>14</v>
      </c>
      <c r="Z18" s="21">
        <f ca="1">ROUNDDOWN(_XLL.ALEA.ENTRE.BORNES($U$3,X18-9),-1)+_XLL.ALEA.ENTRE.BORNES(X18-ROUNDDOWN(X18,-1),9)</f>
        <v>29</v>
      </c>
      <c r="AA18" s="5" t="s">
        <v>7</v>
      </c>
      <c r="AB18" s="26" t="s">
        <v>8</v>
      </c>
      <c r="AC18" s="5"/>
      <c r="AD18" s="21"/>
      <c r="AE18" s="5"/>
      <c r="AF18" s="21">
        <f ca="1">_XLL.ALEA.ENTRE.BORNES($U$2,$V$2)</f>
        <v>55</v>
      </c>
      <c r="AG18" s="5" t="s">
        <v>14</v>
      </c>
      <c r="AH18" s="21">
        <f ca="1">ROUNDDOWN(_XLL.ALEA.ENTRE.BORNES($U$3,AF18-9),-1)+_XLL.ALEA.ENTRE.BORNES(AF18-ROUNDDOWN(AF18,-1),9)</f>
        <v>8</v>
      </c>
      <c r="AI18" s="5" t="s">
        <v>7</v>
      </c>
      <c r="AJ18" s="26" t="s">
        <v>8</v>
      </c>
    </row>
    <row r="19" spans="1:36" ht="15">
      <c r="A19" s="7"/>
      <c r="B19" s="5"/>
      <c r="C19" s="8" t="s">
        <v>139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  <c r="X19" s="21">
        <f ca="1">_XLL.ALEA.ENTRE.BORNES($U$2,$V$2)</f>
        <v>22</v>
      </c>
      <c r="Y19" s="5" t="s">
        <v>14</v>
      </c>
      <c r="Z19" s="21">
        <f ca="1">ROUNDDOWN(_XLL.ALEA.ENTRE.BORNES($U$3,X19-9),-1)+_XLL.ALEA.ENTRE.BORNES(X19-ROUNDDOWN(X19,-1),9)</f>
        <v>18</v>
      </c>
      <c r="AA19" s="5" t="s">
        <v>7</v>
      </c>
      <c r="AB19" s="26" t="s">
        <v>8</v>
      </c>
      <c r="AC19" s="5"/>
      <c r="AD19" s="21"/>
      <c r="AE19" s="5"/>
      <c r="AF19" s="21">
        <f ca="1">_XLL.ALEA.ENTRE.BORNES($U$2,$V$2)</f>
        <v>48</v>
      </c>
      <c r="AG19" s="5" t="s">
        <v>14</v>
      </c>
      <c r="AH19" s="21">
        <f ca="1">ROUNDDOWN(_XLL.ALEA.ENTRE.BORNES($U$3,AF19-9),-1)+_XLL.ALEA.ENTRE.BORNES(AF19-ROUNDDOWN(AF19,-1),9)</f>
        <v>38</v>
      </c>
      <c r="AI19" s="5" t="s">
        <v>7</v>
      </c>
      <c r="AJ19" s="26" t="s">
        <v>8</v>
      </c>
    </row>
    <row r="20" spans="1:36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  <c r="X20" s="21">
        <f ca="1">_XLL.ALEA.ENTRE.BORNES($U$2,$V$2)</f>
        <v>67</v>
      </c>
      <c r="Y20" s="5" t="s">
        <v>14</v>
      </c>
      <c r="Z20" s="21">
        <f ca="1">ROUNDDOWN(_XLL.ALEA.ENTRE.BORNES($U$3,X20-9),-1)+_XLL.ALEA.ENTRE.BORNES(X20-ROUNDDOWN(X20,-1),9)</f>
        <v>27</v>
      </c>
      <c r="AA20" s="5" t="s">
        <v>7</v>
      </c>
      <c r="AB20" s="26" t="s">
        <v>8</v>
      </c>
      <c r="AC20" s="5"/>
      <c r="AD20" s="21"/>
      <c r="AE20" s="5"/>
      <c r="AF20" s="21">
        <f ca="1">_XLL.ALEA.ENTRE.BORNES($U$2,$V$2)</f>
        <v>65</v>
      </c>
      <c r="AG20" s="5" t="s">
        <v>14</v>
      </c>
      <c r="AH20" s="21">
        <f ca="1">ROUNDDOWN(_XLL.ALEA.ENTRE.BORNES($U$3,AF20-9),-1)+_XLL.ALEA.ENTRE.BORNES(AF20-ROUNDDOWN(AF20,-1),9)</f>
        <v>19</v>
      </c>
      <c r="AI20" s="5" t="s">
        <v>7</v>
      </c>
      <c r="AJ20" s="26" t="s">
        <v>8</v>
      </c>
    </row>
    <row r="21" spans="1:36" ht="15">
      <c r="A21" s="95" t="s">
        <v>133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7"/>
      <c r="S21" s="104" t="s">
        <v>0</v>
      </c>
      <c r="X21" s="21">
        <f ca="1">_XLL.ALEA.ENTRE.BORNES($U$2,$V$2)</f>
        <v>26</v>
      </c>
      <c r="Y21" s="5" t="s">
        <v>14</v>
      </c>
      <c r="Z21" s="21">
        <f ca="1">ROUNDDOWN(_XLL.ALEA.ENTRE.BORNES($U$3,X21-9),-1)+_XLL.ALEA.ENTRE.BORNES(X21-ROUNDDOWN(X21,-1),9)</f>
        <v>18</v>
      </c>
      <c r="AA21" s="5" t="s">
        <v>7</v>
      </c>
      <c r="AB21" s="26" t="s">
        <v>8</v>
      </c>
      <c r="AC21" s="5"/>
      <c r="AD21" s="21"/>
      <c r="AE21" s="5"/>
      <c r="AF21" s="21">
        <f ca="1">_XLL.ALEA.ENTRE.BORNES($U$2,$V$2)</f>
        <v>74</v>
      </c>
      <c r="AG21" s="5" t="s">
        <v>14</v>
      </c>
      <c r="AH21" s="21">
        <f ca="1">ROUNDDOWN(_XLL.ALEA.ENTRE.BORNES($U$3,AF21-9),-1)+_XLL.ALEA.ENTRE.BORNES(AF21-ROUNDDOWN(AF21,-1),9)</f>
        <v>24</v>
      </c>
      <c r="AI21" s="5" t="s">
        <v>7</v>
      </c>
      <c r="AJ21" s="26" t="s">
        <v>8</v>
      </c>
    </row>
    <row r="22" spans="1:19" ht="15">
      <c r="A22" s="15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2"/>
      <c r="S22" s="105"/>
    </row>
    <row r="23" spans="1:19" ht="15">
      <c r="A23" s="12"/>
      <c r="B23" s="13"/>
      <c r="C23" s="5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53"/>
    </row>
    <row r="24" spans="1:19" ht="15">
      <c r="A24" s="19" t="s">
        <v>134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5"/>
    </row>
    <row r="25" spans="1:19" ht="18.75">
      <c r="A25" s="54"/>
      <c r="B25" s="5"/>
      <c r="C25" s="21"/>
      <c r="D25" s="5"/>
      <c r="E25" s="39">
        <f>IF(((X17-ROUNDDOWN(X17,-1))-(Z17-ROUNDDOWN(Z17,-1)))=0,X17-1,X17)</f>
        <v>35</v>
      </c>
      <c r="F25" s="41" t="s">
        <v>14</v>
      </c>
      <c r="G25" s="39">
        <f>IF(Z17&lt;10,Z17+10,Z17)</f>
        <v>19</v>
      </c>
      <c r="H25" s="41" t="s">
        <v>7</v>
      </c>
      <c r="I25" s="40" t="s">
        <v>8</v>
      </c>
      <c r="J25" s="40"/>
      <c r="K25" s="39"/>
      <c r="L25" s="41"/>
      <c r="M25" s="39">
        <f>IF(((AF17-ROUNDDOWN(AF17,-1))-(AH17-ROUNDDOWN(AH17,-1)))=0,AF17-1,AF17)</f>
        <v>28</v>
      </c>
      <c r="N25" s="41" t="s">
        <v>14</v>
      </c>
      <c r="O25" s="39">
        <f>IF(AH17&lt;10,AH17+10,AH17)</f>
        <v>19</v>
      </c>
      <c r="P25" s="41" t="s">
        <v>7</v>
      </c>
      <c r="Q25" s="40" t="s">
        <v>8</v>
      </c>
      <c r="R25" s="5"/>
      <c r="S25" s="55"/>
    </row>
    <row r="26" spans="1:19" ht="18.75">
      <c r="A26" s="54"/>
      <c r="B26" s="5"/>
      <c r="C26" s="21"/>
      <c r="D26" s="5"/>
      <c r="E26" s="39">
        <f>IF(((X18-ROUNDDOWN(X18,-1))-(Z18-ROUNDDOWN(Z18,-1)))=0,X18-1,X18)</f>
        <v>97</v>
      </c>
      <c r="F26" s="41" t="s">
        <v>14</v>
      </c>
      <c r="G26" s="39">
        <f>IF(Z18&lt;10,Z18+10,Z18)</f>
        <v>29</v>
      </c>
      <c r="H26" s="41" t="s">
        <v>7</v>
      </c>
      <c r="I26" s="40" t="s">
        <v>8</v>
      </c>
      <c r="J26" s="41"/>
      <c r="K26" s="39"/>
      <c r="L26" s="41"/>
      <c r="M26" s="39">
        <f>IF(((AF18-ROUNDDOWN(AF18,-1))-(AH18-ROUNDDOWN(AH18,-1)))=0,AF18-1,AF18)</f>
        <v>55</v>
      </c>
      <c r="N26" s="41" t="s">
        <v>14</v>
      </c>
      <c r="O26" s="39">
        <f>IF(AH18&lt;10,AH18+10,AH18)</f>
        <v>18</v>
      </c>
      <c r="P26" s="41" t="s">
        <v>7</v>
      </c>
      <c r="Q26" s="40" t="s">
        <v>8</v>
      </c>
      <c r="R26" s="5"/>
      <c r="S26" s="55"/>
    </row>
    <row r="27" spans="1:19" ht="18.75">
      <c r="A27" s="54"/>
      <c r="B27" s="5"/>
      <c r="C27" s="21"/>
      <c r="D27" s="5"/>
      <c r="E27" s="39">
        <f>IF(((X19-ROUNDDOWN(X19,-1))-(Z19-ROUNDDOWN(Z19,-1)))=0,X19-1,X19)</f>
        <v>22</v>
      </c>
      <c r="F27" s="41" t="s">
        <v>14</v>
      </c>
      <c r="G27" s="39">
        <f>IF(Z19&lt;10,Z19+10,Z19)</f>
        <v>18</v>
      </c>
      <c r="H27" s="41" t="s">
        <v>7</v>
      </c>
      <c r="I27" s="40" t="s">
        <v>8</v>
      </c>
      <c r="J27" s="41"/>
      <c r="K27" s="39"/>
      <c r="L27" s="41"/>
      <c r="M27" s="39">
        <f>IF(((AF19-ROUNDDOWN(AF19,-1))-(AH19-ROUNDDOWN(AH19,-1)))=0,AF19-1,AF19)</f>
        <v>47</v>
      </c>
      <c r="N27" s="41" t="s">
        <v>14</v>
      </c>
      <c r="O27" s="39">
        <f>IF(AH19&lt;10,AH19+10,AH19)</f>
        <v>38</v>
      </c>
      <c r="P27" s="41" t="s">
        <v>7</v>
      </c>
      <c r="Q27" s="40" t="s">
        <v>8</v>
      </c>
      <c r="R27" s="5"/>
      <c r="S27" s="55"/>
    </row>
    <row r="28" spans="1:19" ht="18.75">
      <c r="A28" s="54"/>
      <c r="B28" s="5"/>
      <c r="C28" s="21"/>
      <c r="D28" s="5"/>
      <c r="E28" s="39">
        <f>IF(((X20-ROUNDDOWN(X20,-1))-(Z20-ROUNDDOWN(Z20,-1)))=0,X20-1,X20)</f>
        <v>66</v>
      </c>
      <c r="F28" s="41" t="s">
        <v>14</v>
      </c>
      <c r="G28" s="39">
        <f>IF(Z20&lt;10,Z20+10,Z20)</f>
        <v>27</v>
      </c>
      <c r="H28" s="41" t="s">
        <v>7</v>
      </c>
      <c r="I28" s="40" t="s">
        <v>8</v>
      </c>
      <c r="J28" s="41"/>
      <c r="K28" s="39"/>
      <c r="L28" s="41"/>
      <c r="M28" s="39">
        <f>IF(((AF20-ROUNDDOWN(AF20,-1))-(AH20-ROUNDDOWN(AH20,-1)))=0,AF20-1,AF20)</f>
        <v>65</v>
      </c>
      <c r="N28" s="41" t="s">
        <v>14</v>
      </c>
      <c r="O28" s="39">
        <f>IF(AH20&lt;10,AH20+10,AH20)</f>
        <v>19</v>
      </c>
      <c r="P28" s="41" t="s">
        <v>7</v>
      </c>
      <c r="Q28" s="40" t="s">
        <v>8</v>
      </c>
      <c r="R28" s="5"/>
      <c r="S28" s="55"/>
    </row>
    <row r="29" spans="1:19" ht="18.75">
      <c r="A29" s="54"/>
      <c r="B29" s="5"/>
      <c r="C29" s="21"/>
      <c r="D29" s="5"/>
      <c r="E29" s="39">
        <f>IF(((X21-ROUNDDOWN(X21,-1))-(Z21-ROUNDDOWN(Z21,-1)))=0,X21-1,X21)</f>
        <v>26</v>
      </c>
      <c r="F29" s="41" t="s">
        <v>14</v>
      </c>
      <c r="G29" s="39">
        <f>IF(Z21&lt;10,Z21+10,Z21)</f>
        <v>18</v>
      </c>
      <c r="H29" s="41" t="s">
        <v>7</v>
      </c>
      <c r="I29" s="40" t="s">
        <v>8</v>
      </c>
      <c r="J29" s="41"/>
      <c r="K29" s="39"/>
      <c r="L29" s="41"/>
      <c r="M29" s="39">
        <f>IF(((AF21-ROUNDDOWN(AF21,-1))-(AH21-ROUNDDOWN(AH21,-1)))=0,AF21-1,AF21)</f>
        <v>73</v>
      </c>
      <c r="N29" s="41" t="s">
        <v>14</v>
      </c>
      <c r="O29" s="39">
        <f>IF(AH21&lt;10,AH21+10,AH21)</f>
        <v>24</v>
      </c>
      <c r="P29" s="41" t="s">
        <v>7</v>
      </c>
      <c r="Q29" s="40" t="s">
        <v>8</v>
      </c>
      <c r="R29" s="5"/>
      <c r="S29" s="55"/>
    </row>
    <row r="30" spans="1:19" ht="15">
      <c r="A30" s="5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5"/>
    </row>
    <row r="31" spans="1:19" ht="15">
      <c r="A31" s="19" t="s">
        <v>162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5"/>
    </row>
    <row r="32" spans="1:19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5"/>
    </row>
    <row r="33" spans="1:19" ht="15">
      <c r="A33" s="54"/>
      <c r="B33" s="5" t="s">
        <v>136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5"/>
    </row>
    <row r="34" spans="1:20" ht="15" customHeight="1">
      <c r="A34" s="54"/>
      <c r="B34" s="5" t="s">
        <v>137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31"/>
      <c r="T34" s="29"/>
    </row>
    <row r="35" spans="1:20" ht="15">
      <c r="A35" s="54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31"/>
      <c r="T35" s="29"/>
    </row>
    <row r="36" spans="1:19" ht="15">
      <c r="A36" s="5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3"/>
    </row>
    <row r="39" spans="1:19" ht="15">
      <c r="A39" s="19" t="s">
        <v>135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5"/>
    </row>
    <row r="40" spans="1:19" ht="15" customHeight="1">
      <c r="A40" s="5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5"/>
    </row>
    <row r="41" spans="1:19" ht="15">
      <c r="A41" s="5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5"/>
    </row>
    <row r="42" spans="1:19" ht="15">
      <c r="A42" s="5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5"/>
    </row>
    <row r="43" spans="1:19" ht="15">
      <c r="A43" s="5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5"/>
    </row>
    <row r="44" spans="1:19" ht="15">
      <c r="A44" s="5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5"/>
    </row>
    <row r="45" spans="1:19" ht="15">
      <c r="A45" s="5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5"/>
    </row>
    <row r="46" spans="1:19" ht="15">
      <c r="A46" s="5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5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12">
    <mergeCell ref="B22:R22"/>
    <mergeCell ref="B16:S18"/>
    <mergeCell ref="S5:S6"/>
    <mergeCell ref="S21:S22"/>
    <mergeCell ref="A1:A4"/>
    <mergeCell ref="B1:R2"/>
    <mergeCell ref="S1:S4"/>
    <mergeCell ref="C4:R4"/>
    <mergeCell ref="A5:R5"/>
    <mergeCell ref="A21:R21"/>
    <mergeCell ref="J3:R3"/>
    <mergeCell ref="A6:R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50"/>
  <sheetViews>
    <sheetView zoomScalePageLayoutView="0" workbookViewId="0" topLeftCell="A1">
      <selection activeCell="B1" sqref="B1:R2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7109375" style="0" customWidth="1"/>
    <col min="5" max="5" width="4.00390625" style="0" customWidth="1"/>
    <col min="6" max="6" width="2.140625" style="0" customWidth="1"/>
    <col min="7" max="7" width="4.140625" style="0" customWidth="1"/>
    <col min="8" max="8" width="3.140625" style="0" customWidth="1"/>
    <col min="9" max="9" width="5.421875" style="0" customWidth="1"/>
    <col min="10" max="10" width="4.57421875" style="0" customWidth="1"/>
    <col min="11" max="11" width="3.7109375" style="0" customWidth="1"/>
    <col min="12" max="12" width="2.140625" style="0" customWidth="1"/>
    <col min="13" max="13" width="4.28125" style="0" customWidth="1"/>
    <col min="14" max="14" width="2.140625" style="0" customWidth="1"/>
    <col min="15" max="15" width="5.2812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</cols>
  <sheetData>
    <row r="1" spans="1:22" ht="15.75" customHeight="1">
      <c r="A1" s="99"/>
      <c r="B1" s="87" t="s">
        <v>27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9"/>
      <c r="S1" s="83" t="s">
        <v>157</v>
      </c>
      <c r="T1" s="22" t="s">
        <v>2</v>
      </c>
      <c r="U1" s="23" t="s">
        <v>1</v>
      </c>
      <c r="V1" s="23" t="s">
        <v>3</v>
      </c>
    </row>
    <row r="2" spans="1:22" ht="15" customHeight="1">
      <c r="A2" s="100"/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2"/>
      <c r="S2" s="84"/>
      <c r="T2" t="s">
        <v>4</v>
      </c>
      <c r="U2">
        <v>10</v>
      </c>
      <c r="V2">
        <v>99</v>
      </c>
    </row>
    <row r="3" spans="1:22" ht="15" customHeight="1">
      <c r="A3" s="100"/>
      <c r="B3" s="5"/>
      <c r="C3" s="33"/>
      <c r="D3" s="33"/>
      <c r="E3" s="33"/>
      <c r="F3" s="33"/>
      <c r="G3" s="33"/>
      <c r="H3" s="33"/>
      <c r="I3" s="33"/>
      <c r="J3" s="102" t="s">
        <v>26</v>
      </c>
      <c r="K3" s="102"/>
      <c r="L3" s="102"/>
      <c r="M3" s="102"/>
      <c r="N3" s="102"/>
      <c r="O3" s="102"/>
      <c r="P3" s="102"/>
      <c r="Q3" s="102"/>
      <c r="R3" s="103"/>
      <c r="S3" s="85"/>
      <c r="T3" t="s">
        <v>5</v>
      </c>
      <c r="U3" s="21">
        <v>99</v>
      </c>
      <c r="V3" s="21">
        <v>1</v>
      </c>
    </row>
    <row r="4" spans="1:22" ht="15" customHeight="1">
      <c r="A4" s="101"/>
      <c r="B4" s="50"/>
      <c r="C4" s="93" t="s">
        <v>50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4"/>
      <c r="S4" s="86"/>
      <c r="U4">
        <v>1</v>
      </c>
      <c r="V4">
        <v>9</v>
      </c>
    </row>
    <row r="5" spans="1:19" ht="20.25" customHeight="1">
      <c r="A5" s="107" t="s">
        <v>140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9"/>
      <c r="S5" s="104" t="s">
        <v>0</v>
      </c>
    </row>
    <row r="6" spans="1:19" ht="11.25" customHeight="1">
      <c r="A6" s="11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2"/>
      <c r="S6" s="105"/>
    </row>
    <row r="7" spans="1:19" ht="15">
      <c r="A7" s="5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3"/>
    </row>
    <row r="8" spans="1:19" ht="15">
      <c r="A8" s="19" t="s">
        <v>34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5"/>
    </row>
    <row r="9" spans="1:19" ht="18.75">
      <c r="A9" s="54"/>
      <c r="B9" s="26"/>
      <c r="C9" s="5"/>
      <c r="D9" s="5"/>
      <c r="E9" s="39">
        <f ca="1">INT(_XLL.ALEA.ENTRE.BORNES($U$2,$V$2)/10)*10</f>
        <v>70</v>
      </c>
      <c r="F9" s="39" t="s">
        <v>18</v>
      </c>
      <c r="G9" s="40">
        <f ca="1">10*INT((_XLL.ALEA.ENTRE.BORNES($U$4,$V$4)/10)*10)</f>
        <v>90</v>
      </c>
      <c r="H9" s="41" t="s">
        <v>7</v>
      </c>
      <c r="I9" s="40" t="s">
        <v>8</v>
      </c>
      <c r="J9" s="40"/>
      <c r="K9" s="39"/>
      <c r="L9" s="41"/>
      <c r="M9" s="39">
        <f ca="1">INT(_XLL.ALEA.ENTRE.BORNES($U$2,$V$2)/10)*10</f>
        <v>20</v>
      </c>
      <c r="N9" s="39" t="s">
        <v>18</v>
      </c>
      <c r="O9" s="40">
        <f ca="1">100*INT((_XLL.ALEA.ENTRE.BORNES($U$4,$V$4)/10)*10)</f>
        <v>400</v>
      </c>
      <c r="P9" s="41" t="s">
        <v>7</v>
      </c>
      <c r="Q9" s="40" t="s">
        <v>8</v>
      </c>
      <c r="R9" s="26"/>
      <c r="S9" s="55"/>
    </row>
    <row r="10" spans="1:19" ht="18.75">
      <c r="A10" s="54"/>
      <c r="B10" s="5"/>
      <c r="C10" s="5"/>
      <c r="D10" s="5"/>
      <c r="E10" s="39">
        <f ca="1">INT(_XLL.ALEA.ENTRE.BORNES($U$2,$V$2)/10)*10</f>
        <v>70</v>
      </c>
      <c r="F10" s="39" t="s">
        <v>18</v>
      </c>
      <c r="G10" s="40">
        <f ca="1">10*INT((_XLL.ALEA.ENTRE.BORNES($U$4,$V$4)/10)*10)</f>
        <v>50</v>
      </c>
      <c r="H10" s="41" t="s">
        <v>7</v>
      </c>
      <c r="I10" s="40" t="s">
        <v>8</v>
      </c>
      <c r="J10" s="41"/>
      <c r="K10" s="39"/>
      <c r="L10" s="41"/>
      <c r="M10" s="39">
        <f ca="1">_XLL.ALEA.ENTRE.BORNES($U$4,$V$4)</f>
        <v>6</v>
      </c>
      <c r="N10" s="39" t="s">
        <v>18</v>
      </c>
      <c r="O10" s="40">
        <f ca="1">100*INT((_XLL.ALEA.ENTRE.BORNES($U$4,$V$4)/10)*10)</f>
        <v>400</v>
      </c>
      <c r="P10" s="41" t="s">
        <v>7</v>
      </c>
      <c r="Q10" s="40" t="s">
        <v>8</v>
      </c>
      <c r="R10" s="5"/>
      <c r="S10" s="55"/>
    </row>
    <row r="11" spans="1:19" ht="18.75">
      <c r="A11" s="54"/>
      <c r="B11" s="5"/>
      <c r="C11" s="5"/>
      <c r="D11" s="5"/>
      <c r="E11" s="39">
        <f ca="1">INT(_XLL.ALEA.ENTRE.BORNES($U$2,$V$2)/10)*10</f>
        <v>30</v>
      </c>
      <c r="F11" s="39" t="s">
        <v>18</v>
      </c>
      <c r="G11" s="40">
        <f ca="1">10*INT((_XLL.ALEA.ENTRE.BORNES($U$4,$V$4)/10)*10)</f>
        <v>90</v>
      </c>
      <c r="H11" s="41" t="s">
        <v>7</v>
      </c>
      <c r="I11" s="40" t="s">
        <v>8</v>
      </c>
      <c r="J11" s="41"/>
      <c r="K11" s="39"/>
      <c r="L11" s="41"/>
      <c r="M11" s="39">
        <f ca="1">_XLL.ALEA.ENTRE.BORNES($U$4,$V$4)</f>
        <v>3</v>
      </c>
      <c r="N11" s="39" t="s">
        <v>18</v>
      </c>
      <c r="O11" s="40">
        <f ca="1">100*INT((_XLL.ALEA.ENTRE.BORNES($U$4,$V$4)/10)*10)</f>
        <v>500</v>
      </c>
      <c r="P11" s="41" t="s">
        <v>7</v>
      </c>
      <c r="Q11" s="40" t="s">
        <v>8</v>
      </c>
      <c r="R11" s="5"/>
      <c r="S11" s="55"/>
    </row>
    <row r="12" spans="1:19" ht="18.75">
      <c r="A12" s="54"/>
      <c r="B12" s="5"/>
      <c r="C12" s="5"/>
      <c r="D12" s="5"/>
      <c r="E12" s="39">
        <f ca="1">_XLL.ALEA.ENTRE.BORNES($U$4,$V$4)</f>
        <v>9</v>
      </c>
      <c r="F12" s="39" t="s">
        <v>18</v>
      </c>
      <c r="G12" s="40">
        <f ca="1">10*INT((_XLL.ALEA.ENTRE.BORNES($U$4,$V$4)/10)*10)</f>
        <v>40</v>
      </c>
      <c r="H12" s="41" t="s">
        <v>7</v>
      </c>
      <c r="I12" s="40" t="s">
        <v>8</v>
      </c>
      <c r="J12" s="41"/>
      <c r="K12" s="39"/>
      <c r="L12" s="41"/>
      <c r="M12" s="39">
        <f ca="1">INT(_XLL.ALEA.ENTRE.BORNES($U$2,$V$2)/10)*10</f>
        <v>10</v>
      </c>
      <c r="N12" s="39" t="s">
        <v>18</v>
      </c>
      <c r="O12" s="40">
        <f ca="1">100*INT((_XLL.ALEA.ENTRE.BORNES($U$4,$V$4)/10)*10)</f>
        <v>600</v>
      </c>
      <c r="P12" s="41" t="s">
        <v>7</v>
      </c>
      <c r="Q12" s="40" t="s">
        <v>8</v>
      </c>
      <c r="R12" s="5"/>
      <c r="S12" s="55"/>
    </row>
    <row r="13" spans="1:19" ht="18.75">
      <c r="A13" s="54"/>
      <c r="B13" s="5"/>
      <c r="C13" s="5"/>
      <c r="D13" s="5"/>
      <c r="E13" s="39">
        <f ca="1">_XLL.ALEA.ENTRE.BORNES($U$4,$V$4)</f>
        <v>4</v>
      </c>
      <c r="F13" s="39" t="s">
        <v>18</v>
      </c>
      <c r="G13" s="40">
        <f ca="1">10*INT((_XLL.ALEA.ENTRE.BORNES($U$4,$V$4)/10)*10)</f>
        <v>80</v>
      </c>
      <c r="H13" s="41" t="s">
        <v>7</v>
      </c>
      <c r="I13" s="40" t="s">
        <v>8</v>
      </c>
      <c r="J13" s="41"/>
      <c r="K13" s="39"/>
      <c r="L13" s="41"/>
      <c r="M13" s="39">
        <f ca="1">INT(_XLL.ALEA.ENTRE.BORNES($U$2,$V$2)/10)*10</f>
        <v>60</v>
      </c>
      <c r="N13" s="39" t="s">
        <v>18</v>
      </c>
      <c r="O13" s="40">
        <f ca="1">100*INT((_XLL.ALEA.ENTRE.BORNES($U$4,$V$4)/10)*10)</f>
        <v>400</v>
      </c>
      <c r="P13" s="41" t="s">
        <v>7</v>
      </c>
      <c r="Q13" s="40" t="s">
        <v>8</v>
      </c>
      <c r="R13" s="5"/>
      <c r="S13" s="55"/>
    </row>
    <row r="14" spans="1:19" ht="15">
      <c r="A14" s="5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5"/>
    </row>
    <row r="15" spans="1:19" ht="15">
      <c r="A15" s="19" t="s">
        <v>162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</row>
    <row r="16" spans="1:19" ht="15">
      <c r="A16" s="54"/>
      <c r="B16" s="5" t="s">
        <v>142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5"/>
    </row>
    <row r="17" spans="1:19" ht="15">
      <c r="A17" s="5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5"/>
    </row>
    <row r="18" spans="1:19" ht="15">
      <c r="A18" s="54"/>
      <c r="B18" s="5"/>
      <c r="C18" s="5"/>
      <c r="D18" s="5"/>
      <c r="E18" s="5" t="s">
        <v>21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5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30.75" customHeight="1">
      <c r="A21" s="107" t="s">
        <v>141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9"/>
      <c r="S21" s="51" t="s">
        <v>0</v>
      </c>
    </row>
    <row r="22" spans="1:19" ht="15" customHeight="1" hidden="1">
      <c r="A22" s="110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2"/>
      <c r="S22" s="10"/>
    </row>
    <row r="23" spans="1:19" ht="15">
      <c r="A23" s="30"/>
      <c r="B23" s="11"/>
      <c r="C23" s="52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53"/>
    </row>
    <row r="24" spans="1:19" ht="15">
      <c r="A24" s="19" t="s">
        <v>34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5"/>
    </row>
    <row r="25" spans="1:19" ht="18.75">
      <c r="A25" s="54"/>
      <c r="B25" s="5"/>
      <c r="C25" s="21"/>
      <c r="D25" s="5"/>
      <c r="E25" s="39">
        <f ca="1">INT(_XLL.ALEA.ENTRE.BORNES($U$2,$V$2)/10)*10</f>
        <v>50</v>
      </c>
      <c r="F25" s="39" t="s">
        <v>18</v>
      </c>
      <c r="G25" s="40">
        <f ca="1">10*INT((_XLL.ALEA.ENTRE.BORNES($U$4,$V$4)/10)*10)</f>
        <v>40</v>
      </c>
      <c r="H25" s="41" t="s">
        <v>7</v>
      </c>
      <c r="I25" s="40" t="s">
        <v>8</v>
      </c>
      <c r="J25" s="40"/>
      <c r="K25" s="39"/>
      <c r="L25" s="41"/>
      <c r="M25" s="39">
        <f ca="1">_XLL.ALEA.ENTRE.BORNES($U$4,$V$4)</f>
        <v>8</v>
      </c>
      <c r="N25" s="39" t="s">
        <v>18</v>
      </c>
      <c r="O25" s="40">
        <f ca="1">100*INT((_XLL.ALEA.ENTRE.BORNES($U$4,$V$4)/10)*10)</f>
        <v>900</v>
      </c>
      <c r="P25" s="41" t="s">
        <v>7</v>
      </c>
      <c r="Q25" s="40" t="s">
        <v>8</v>
      </c>
      <c r="R25" s="5"/>
      <c r="S25" s="55"/>
    </row>
    <row r="26" spans="1:19" ht="18.75">
      <c r="A26" s="54"/>
      <c r="B26" s="5"/>
      <c r="C26" s="21"/>
      <c r="D26" s="5"/>
      <c r="E26" s="39">
        <f ca="1">_XLL.ALEA.ENTRE.BORNES($U$4,$V$4)</f>
        <v>1</v>
      </c>
      <c r="F26" s="39" t="s">
        <v>18</v>
      </c>
      <c r="G26" s="40">
        <f ca="1">10*INT((_XLL.ALEA.ENTRE.BORNES($U$4,$V$4)/10)*10)</f>
        <v>20</v>
      </c>
      <c r="H26" s="41" t="s">
        <v>7</v>
      </c>
      <c r="I26" s="40" t="s">
        <v>8</v>
      </c>
      <c r="J26" s="41"/>
      <c r="K26" s="39"/>
      <c r="L26" s="41"/>
      <c r="M26" s="39">
        <f ca="1">INT(_XLL.ALEA.ENTRE.BORNES($U$2,$V$2)/10)*10</f>
        <v>30</v>
      </c>
      <c r="N26" s="39" t="s">
        <v>18</v>
      </c>
      <c r="O26" s="40">
        <f ca="1">100*INT((_XLL.ALEA.ENTRE.BORNES($U$4,$V$4)/10)*10)</f>
        <v>500</v>
      </c>
      <c r="P26" s="41" t="s">
        <v>7</v>
      </c>
      <c r="Q26" s="40" t="s">
        <v>8</v>
      </c>
      <c r="R26" s="5"/>
      <c r="S26" s="55"/>
    </row>
    <row r="27" spans="1:19" ht="18.75">
      <c r="A27" s="54"/>
      <c r="B27" s="5"/>
      <c r="C27" s="21"/>
      <c r="D27" s="5"/>
      <c r="E27" s="39">
        <f ca="1">_XLL.ALEA.ENTRE.BORNES($U$4,$V$4)</f>
        <v>1</v>
      </c>
      <c r="F27" s="39" t="s">
        <v>18</v>
      </c>
      <c r="G27" s="40">
        <f ca="1">10*INT((_XLL.ALEA.ENTRE.BORNES($U$4,$V$4)/10)*10)</f>
        <v>30</v>
      </c>
      <c r="H27" s="41" t="s">
        <v>7</v>
      </c>
      <c r="I27" s="40" t="s">
        <v>8</v>
      </c>
      <c r="J27" s="41"/>
      <c r="K27" s="39"/>
      <c r="L27" s="41"/>
      <c r="M27" s="39">
        <f ca="1">INT(_XLL.ALEA.ENTRE.BORNES($U$2,$V$2)/10)*10</f>
        <v>80</v>
      </c>
      <c r="N27" s="39" t="s">
        <v>18</v>
      </c>
      <c r="O27" s="40">
        <f ca="1">100*INT((_XLL.ALEA.ENTRE.BORNES($U$4,$V$4)/10)*10)</f>
        <v>400</v>
      </c>
      <c r="P27" s="41" t="s">
        <v>7</v>
      </c>
      <c r="Q27" s="40" t="s">
        <v>8</v>
      </c>
      <c r="R27" s="5"/>
      <c r="S27" s="55"/>
    </row>
    <row r="28" spans="1:19" ht="18.75">
      <c r="A28" s="54"/>
      <c r="B28" s="5"/>
      <c r="C28" s="21"/>
      <c r="D28" s="5"/>
      <c r="E28" s="39">
        <f ca="1">INT(_XLL.ALEA.ENTRE.BORNES($U$2,$V$2)/10)*10</f>
        <v>20</v>
      </c>
      <c r="F28" s="39" t="s">
        <v>18</v>
      </c>
      <c r="G28" s="40">
        <f ca="1">10*INT((_XLL.ALEA.ENTRE.BORNES($U$4,$V$4)/10)*10)</f>
        <v>20</v>
      </c>
      <c r="H28" s="41" t="s">
        <v>7</v>
      </c>
      <c r="I28" s="40" t="s">
        <v>8</v>
      </c>
      <c r="J28" s="41"/>
      <c r="K28" s="39"/>
      <c r="L28" s="41"/>
      <c r="M28" s="39">
        <f ca="1">_XLL.ALEA.ENTRE.BORNES($U$4,$V$4)</f>
        <v>2</v>
      </c>
      <c r="N28" s="39" t="s">
        <v>18</v>
      </c>
      <c r="O28" s="40">
        <f ca="1">100*INT((_XLL.ALEA.ENTRE.BORNES($U$4,$V$4)/10)*10)</f>
        <v>900</v>
      </c>
      <c r="P28" s="41" t="s">
        <v>7</v>
      </c>
      <c r="Q28" s="40" t="s">
        <v>8</v>
      </c>
      <c r="R28" s="5"/>
      <c r="S28" s="55"/>
    </row>
    <row r="29" spans="1:19" ht="18.75">
      <c r="A29" s="54"/>
      <c r="B29" s="5"/>
      <c r="C29" s="21"/>
      <c r="D29" s="5"/>
      <c r="E29" s="39">
        <f ca="1">INT(_XLL.ALEA.ENTRE.BORNES($U$2,$V$2)/10)*10</f>
        <v>30</v>
      </c>
      <c r="F29" s="39" t="s">
        <v>18</v>
      </c>
      <c r="G29" s="40">
        <f ca="1">10*INT((_XLL.ALEA.ENTRE.BORNES($U$4,$V$4)/10)*10)</f>
        <v>40</v>
      </c>
      <c r="H29" s="41" t="s">
        <v>7</v>
      </c>
      <c r="I29" s="40" t="s">
        <v>8</v>
      </c>
      <c r="J29" s="41"/>
      <c r="K29" s="39"/>
      <c r="L29" s="41"/>
      <c r="M29" s="39">
        <f ca="1">INT(_XLL.ALEA.ENTRE.BORNES($U$2,$V$2)/10)*10</f>
        <v>60</v>
      </c>
      <c r="N29" s="39" t="s">
        <v>18</v>
      </c>
      <c r="O29" s="40">
        <f ca="1">100*INT((_XLL.ALEA.ENTRE.BORNES($U$4,$V$4)/10)*10)</f>
        <v>300</v>
      </c>
      <c r="P29" s="41" t="s">
        <v>7</v>
      </c>
      <c r="Q29" s="40" t="s">
        <v>8</v>
      </c>
      <c r="R29" s="5"/>
      <c r="S29" s="55"/>
    </row>
    <row r="30" spans="1:19" ht="15">
      <c r="A30" s="5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5"/>
    </row>
    <row r="31" spans="1:19" ht="15">
      <c r="A31" s="19" t="s">
        <v>162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5"/>
    </row>
    <row r="32" spans="1:19" ht="15">
      <c r="A32" s="54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5"/>
    </row>
    <row r="33" spans="1:19" ht="15.75" customHeight="1">
      <c r="A33" s="54"/>
      <c r="B33" s="5" t="s">
        <v>143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31"/>
    </row>
    <row r="34" spans="1:19" ht="15">
      <c r="A34" s="54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31"/>
    </row>
    <row r="35" spans="1:19" ht="15">
      <c r="A35" s="54"/>
      <c r="B35" s="5"/>
      <c r="C35" s="5"/>
      <c r="D35" s="5" t="s">
        <v>22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5"/>
    </row>
    <row r="36" spans="1:19" ht="15">
      <c r="A36" s="5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3"/>
    </row>
    <row r="39" spans="1:19" ht="15">
      <c r="A39" s="19" t="s">
        <v>36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5"/>
    </row>
    <row r="40" spans="1:19" ht="15" customHeight="1">
      <c r="A40" s="5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5"/>
    </row>
    <row r="41" spans="1:19" ht="15">
      <c r="A41" s="5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5"/>
    </row>
    <row r="42" spans="1:19" ht="15">
      <c r="A42" s="5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5"/>
    </row>
    <row r="43" spans="1:19" ht="15">
      <c r="A43" s="5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5"/>
    </row>
    <row r="44" spans="1:19" ht="15">
      <c r="A44" s="5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5"/>
    </row>
    <row r="45" spans="1:19" ht="15">
      <c r="A45" s="5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5"/>
    </row>
    <row r="46" spans="1:19" ht="15">
      <c r="A46" s="5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5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8">
    <mergeCell ref="A21:R22"/>
    <mergeCell ref="J3:R3"/>
    <mergeCell ref="S5:S6"/>
    <mergeCell ref="A1:A4"/>
    <mergeCell ref="B1:R2"/>
    <mergeCell ref="S1:S4"/>
    <mergeCell ref="C4:R4"/>
    <mergeCell ref="A5:R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0"/>
  <sheetViews>
    <sheetView zoomScalePageLayoutView="0" workbookViewId="0" topLeftCell="A1">
      <selection activeCell="E9" sqref="E9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421875" style="0" customWidth="1"/>
    <col min="5" max="5" width="4.28125" style="0" customWidth="1"/>
    <col min="6" max="6" width="2.140625" style="0" customWidth="1"/>
    <col min="7" max="7" width="4.00390625" style="0" customWidth="1"/>
    <col min="8" max="8" width="3.140625" style="0" customWidth="1"/>
    <col min="9" max="9" width="5.421875" style="0" customWidth="1"/>
    <col min="10" max="10" width="6.421875" style="0" customWidth="1"/>
    <col min="11" max="11" width="4.57421875" style="0" customWidth="1"/>
    <col min="12" max="12" width="2.140625" style="0" customWidth="1"/>
    <col min="13" max="13" width="4.28125" style="0" customWidth="1"/>
    <col min="14" max="14" width="2.140625" style="0" customWidth="1"/>
    <col min="15" max="15" width="4.0039062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3" width="0" style="0" hidden="1" customWidth="1"/>
    <col min="24" max="24" width="5.00390625" style="0" hidden="1" customWidth="1"/>
    <col min="25" max="25" width="2.7109375" style="0" hidden="1" customWidth="1"/>
    <col min="26" max="26" width="4.140625" style="0" hidden="1" customWidth="1"/>
    <col min="27" max="27" width="1.8515625" style="0" hidden="1" customWidth="1"/>
    <col min="28" max="28" width="4.57421875" style="0" hidden="1" customWidth="1"/>
    <col min="29" max="29" width="1.7109375" style="0" hidden="1" customWidth="1"/>
    <col min="30" max="30" width="1.8515625" style="0" hidden="1" customWidth="1"/>
    <col min="31" max="31" width="2.00390625" style="0" hidden="1" customWidth="1"/>
    <col min="32" max="32" width="6.140625" style="0" hidden="1" customWidth="1"/>
    <col min="33" max="33" width="2.140625" style="0" hidden="1" customWidth="1"/>
    <col min="34" max="34" width="6.140625" style="0" hidden="1" customWidth="1"/>
    <col min="35" max="35" width="2.00390625" style="0" hidden="1" customWidth="1"/>
    <col min="36" max="36" width="6.140625" style="0" hidden="1" customWidth="1"/>
  </cols>
  <sheetData>
    <row r="1" spans="1:36" ht="15.75" customHeight="1">
      <c r="A1" s="99"/>
      <c r="B1" s="87" t="s">
        <v>27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9"/>
      <c r="S1" s="83" t="s">
        <v>38</v>
      </c>
      <c r="T1" s="22" t="s">
        <v>2</v>
      </c>
      <c r="U1" s="23" t="s">
        <v>1</v>
      </c>
      <c r="V1" s="23" t="s">
        <v>3</v>
      </c>
      <c r="X1" s="21">
        <f ca="1">_XLL.ALEA.ENTRE.BORNES($U$2,$V$2)</f>
        <v>18</v>
      </c>
      <c r="Y1" s="5" t="s">
        <v>6</v>
      </c>
      <c r="Z1" s="21">
        <f ca="1">10*_XLL.ALEA.ENTRE.BORNES($U$3,$V$3)</f>
        <v>10</v>
      </c>
      <c r="AA1" s="5" t="s">
        <v>7</v>
      </c>
      <c r="AB1" s="26" t="s">
        <v>8</v>
      </c>
      <c r="AC1" s="26"/>
      <c r="AD1" s="21"/>
      <c r="AE1" s="5"/>
      <c r="AF1" s="21">
        <f ca="1">_XLL.ALEA.ENTRE.BORNES($U$2,$V$2)</f>
        <v>86</v>
      </c>
      <c r="AG1" s="5" t="s">
        <v>6</v>
      </c>
      <c r="AH1" s="21">
        <f ca="1">10*_XLL.ALEA.ENTRE.BORNES($U$3,$V$3)</f>
        <v>40</v>
      </c>
      <c r="AI1" s="5" t="s">
        <v>7</v>
      </c>
      <c r="AJ1" s="26" t="s">
        <v>8</v>
      </c>
    </row>
    <row r="2" spans="1:36" ht="15" customHeight="1">
      <c r="A2" s="100"/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2"/>
      <c r="S2" s="84"/>
      <c r="T2" t="s">
        <v>4</v>
      </c>
      <c r="U2">
        <v>10</v>
      </c>
      <c r="V2">
        <v>89</v>
      </c>
      <c r="X2" s="21">
        <f ca="1">_XLL.ALEA.ENTRE.BORNES($U$2,$V$2)</f>
        <v>43</v>
      </c>
      <c r="Y2" s="5" t="s">
        <v>6</v>
      </c>
      <c r="Z2" s="21">
        <f ca="1">10*_XLL.ALEA.ENTRE.BORNES($U$3,$V$3)</f>
        <v>20</v>
      </c>
      <c r="AA2" s="5" t="s">
        <v>7</v>
      </c>
      <c r="AB2" s="26" t="s">
        <v>8</v>
      </c>
      <c r="AC2" s="5"/>
      <c r="AD2" s="21"/>
      <c r="AE2" s="5"/>
      <c r="AF2" s="21">
        <f ca="1">_XLL.ALEA.ENTRE.BORNES($U$2,$V$2)</f>
        <v>73</v>
      </c>
      <c r="AG2" s="5" t="s">
        <v>6</v>
      </c>
      <c r="AH2" s="21">
        <f ca="1">10*_XLL.ALEA.ENTRE.BORNES($U$3,$V$3)</f>
        <v>10</v>
      </c>
      <c r="AI2" s="5" t="s">
        <v>7</v>
      </c>
      <c r="AJ2" s="26" t="s">
        <v>8</v>
      </c>
    </row>
    <row r="3" spans="1:36" ht="15" customHeight="1">
      <c r="A3" s="100"/>
      <c r="B3" s="5"/>
      <c r="C3" s="33"/>
      <c r="D3" s="33"/>
      <c r="E3" s="33"/>
      <c r="F3" s="33"/>
      <c r="G3" s="33"/>
      <c r="H3" s="33"/>
      <c r="I3" s="33"/>
      <c r="J3" s="102" t="s">
        <v>26</v>
      </c>
      <c r="K3" s="102"/>
      <c r="L3" s="102"/>
      <c r="M3" s="102"/>
      <c r="N3" s="102"/>
      <c r="O3" s="102"/>
      <c r="P3" s="102"/>
      <c r="Q3" s="102"/>
      <c r="R3" s="103"/>
      <c r="S3" s="84"/>
      <c r="T3" t="s">
        <v>5</v>
      </c>
      <c r="U3" s="21">
        <v>1</v>
      </c>
      <c r="V3" s="21">
        <v>9</v>
      </c>
      <c r="X3" s="21">
        <f ca="1">_XLL.ALEA.ENTRE.BORNES($U$2,$V$2)</f>
        <v>56</v>
      </c>
      <c r="Y3" s="5" t="s">
        <v>6</v>
      </c>
      <c r="Z3" s="21">
        <f ca="1">10*_XLL.ALEA.ENTRE.BORNES($U$3,$V$3)</f>
        <v>20</v>
      </c>
      <c r="AA3" s="5" t="s">
        <v>7</v>
      </c>
      <c r="AB3" s="26" t="s">
        <v>8</v>
      </c>
      <c r="AC3" s="5"/>
      <c r="AD3" s="21"/>
      <c r="AE3" s="5"/>
      <c r="AF3" s="21">
        <f ca="1">_XLL.ALEA.ENTRE.BORNES($U$2,$V$2)</f>
        <v>27</v>
      </c>
      <c r="AG3" s="5" t="s">
        <v>6</v>
      </c>
      <c r="AH3" s="21">
        <f ca="1">10*_XLL.ALEA.ENTRE.BORNES($U$3,$V$3)</f>
        <v>50</v>
      </c>
      <c r="AI3" s="5" t="s">
        <v>7</v>
      </c>
      <c r="AJ3" s="26" t="s">
        <v>8</v>
      </c>
    </row>
    <row r="4" spans="1:36" ht="15" customHeight="1">
      <c r="A4" s="101"/>
      <c r="B4" s="34"/>
      <c r="C4" s="93" t="s">
        <v>28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4"/>
      <c r="S4" s="106"/>
      <c r="X4" s="21">
        <f ca="1">_XLL.ALEA.ENTRE.BORNES($U$2,$V$2)</f>
        <v>50</v>
      </c>
      <c r="Y4" s="5" t="s">
        <v>6</v>
      </c>
      <c r="Z4" s="21">
        <f ca="1">10*_XLL.ALEA.ENTRE.BORNES($U$3,$V$3)</f>
        <v>70</v>
      </c>
      <c r="AA4" s="5" t="s">
        <v>7</v>
      </c>
      <c r="AB4" s="26" t="s">
        <v>8</v>
      </c>
      <c r="AC4" s="5"/>
      <c r="AD4" s="21"/>
      <c r="AE4" s="5"/>
      <c r="AF4" s="21">
        <f ca="1">_XLL.ALEA.ENTRE.BORNES($U$2,$V$2)</f>
        <v>66</v>
      </c>
      <c r="AG4" s="5" t="s">
        <v>6</v>
      </c>
      <c r="AH4" s="21">
        <f ca="1">10*_XLL.ALEA.ENTRE.BORNES($U$3,$V$3)</f>
        <v>10</v>
      </c>
      <c r="AI4" s="5" t="s">
        <v>7</v>
      </c>
      <c r="AJ4" s="26" t="s">
        <v>8</v>
      </c>
    </row>
    <row r="5" spans="1:36" ht="15">
      <c r="A5" s="95" t="s">
        <v>39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7"/>
      <c r="S5" s="104" t="s">
        <v>0</v>
      </c>
      <c r="X5" s="21">
        <f ca="1">_XLL.ALEA.ENTRE.BORNES($U$2,$V$2)</f>
        <v>74</v>
      </c>
      <c r="Y5" s="5" t="s">
        <v>6</v>
      </c>
      <c r="Z5" s="21">
        <f ca="1">10*_XLL.ALEA.ENTRE.BORNES($U$3,$V$3)</f>
        <v>30</v>
      </c>
      <c r="AA5" s="5" t="s">
        <v>7</v>
      </c>
      <c r="AB5" s="26" t="s">
        <v>8</v>
      </c>
      <c r="AC5" s="5"/>
      <c r="AD5" s="21"/>
      <c r="AE5" s="5"/>
      <c r="AF5" s="21">
        <f ca="1">_XLL.ALEA.ENTRE.BORNES($U$2,$V$2)</f>
        <v>72</v>
      </c>
      <c r="AG5" s="5" t="s">
        <v>6</v>
      </c>
      <c r="AH5" s="21">
        <f ca="1">10*_XLL.ALEA.ENTRE.BORNES($U$3,$V$3)</f>
        <v>20</v>
      </c>
      <c r="AI5" s="5" t="s">
        <v>7</v>
      </c>
      <c r="AJ5" s="26" t="s">
        <v>8</v>
      </c>
    </row>
    <row r="6" spans="1:19" ht="15">
      <c r="A6" s="98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  <c r="S6" s="105"/>
    </row>
    <row r="7" spans="1:36" ht="15">
      <c r="A7" s="3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36"/>
      <c r="X7" s="21">
        <f ca="1">_XLL.ALEA.ENTRE.BORNES($U$2,$V$2)</f>
        <v>13</v>
      </c>
      <c r="Y7" s="5" t="s">
        <v>6</v>
      </c>
      <c r="Z7" s="21">
        <f ca="1">10*_XLL.ALEA.ENTRE.BORNES($U$3,$V$3)</f>
        <v>30</v>
      </c>
      <c r="AA7" s="5" t="s">
        <v>7</v>
      </c>
      <c r="AB7" s="26" t="s">
        <v>8</v>
      </c>
      <c r="AC7" s="26"/>
      <c r="AD7" s="21"/>
      <c r="AE7" s="5"/>
      <c r="AF7" s="21">
        <f ca="1">_XLL.ALEA.ENTRE.BORNES($U$2,$V$2)</f>
        <v>54</v>
      </c>
      <c r="AG7" s="5" t="s">
        <v>6</v>
      </c>
      <c r="AH7" s="21">
        <f ca="1">10*_XLL.ALEA.ENTRE.BORNES($U$3,$V$3)</f>
        <v>30</v>
      </c>
      <c r="AI7" s="5" t="s">
        <v>7</v>
      </c>
      <c r="AJ7" s="26" t="s">
        <v>8</v>
      </c>
    </row>
    <row r="8" spans="1:36" ht="15">
      <c r="A8" s="19" t="s">
        <v>34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38"/>
      <c r="X8" s="21">
        <f ca="1">_XLL.ALEA.ENTRE.BORNES($U$2,$V$2)</f>
        <v>17</v>
      </c>
      <c r="Y8" s="5" t="s">
        <v>6</v>
      </c>
      <c r="Z8" s="21">
        <f ca="1">10*_XLL.ALEA.ENTRE.BORNES($U$3,$V$3)</f>
        <v>80</v>
      </c>
      <c r="AA8" s="5" t="s">
        <v>7</v>
      </c>
      <c r="AB8" s="26" t="s">
        <v>8</v>
      </c>
      <c r="AC8" s="5"/>
      <c r="AD8" s="21"/>
      <c r="AE8" s="5"/>
      <c r="AF8" s="21">
        <f ca="1">_XLL.ALEA.ENTRE.BORNES($U$2,$V$2)</f>
        <v>12</v>
      </c>
      <c r="AG8" s="5" t="s">
        <v>6</v>
      </c>
      <c r="AH8" s="21">
        <f ca="1">10*_XLL.ALEA.ENTRE.BORNES($U$3,$V$3)</f>
        <v>30</v>
      </c>
      <c r="AI8" s="5" t="s">
        <v>7</v>
      </c>
      <c r="AJ8" s="26" t="s">
        <v>8</v>
      </c>
    </row>
    <row r="9" spans="1:36" ht="18.75">
      <c r="A9" s="37"/>
      <c r="B9" s="26"/>
      <c r="C9" s="21"/>
      <c r="D9" s="5"/>
      <c r="E9" s="39">
        <f>X1</f>
        <v>18</v>
      </c>
      <c r="F9" s="41" t="s">
        <v>6</v>
      </c>
      <c r="G9" s="39">
        <f ca="1">IF((X1+Z1)&gt;100,ROUNDDOWN(_XLL.ALEA.ENTRE.BORNES($U$3*10,ROUNDDOWN(100-X1,-1)),-1),Z1)</f>
        <v>10</v>
      </c>
      <c r="H9" s="41" t="s">
        <v>7</v>
      </c>
      <c r="I9" s="40" t="s">
        <v>8</v>
      </c>
      <c r="J9" s="40"/>
      <c r="K9" s="39"/>
      <c r="L9" s="41"/>
      <c r="M9" s="39">
        <f>AF1</f>
        <v>86</v>
      </c>
      <c r="N9" s="41" t="s">
        <v>6</v>
      </c>
      <c r="O9" s="39">
        <f ca="1">IF((AF1+AH1)&gt;100,ROUNDDOWN(_XLL.ALEA.ENTRE.BORNES($U$3*10,ROUNDDOWN(100-AF1,-1)),-1),AH1)</f>
        <v>10</v>
      </c>
      <c r="P9" s="41" t="s">
        <v>7</v>
      </c>
      <c r="Q9" s="40" t="s">
        <v>8</v>
      </c>
      <c r="R9" s="26"/>
      <c r="S9" s="38"/>
      <c r="X9" s="21">
        <f ca="1">_XLL.ALEA.ENTRE.BORNES($U$2,$V$2)</f>
        <v>13</v>
      </c>
      <c r="Y9" s="5" t="s">
        <v>6</v>
      </c>
      <c r="Z9" s="21">
        <f ca="1">10*_XLL.ALEA.ENTRE.BORNES($U$3,$V$3)</f>
        <v>90</v>
      </c>
      <c r="AA9" s="5" t="s">
        <v>7</v>
      </c>
      <c r="AB9" s="26" t="s">
        <v>8</v>
      </c>
      <c r="AC9" s="5"/>
      <c r="AD9" s="21"/>
      <c r="AE9" s="5"/>
      <c r="AF9" s="21">
        <f ca="1">_XLL.ALEA.ENTRE.BORNES($U$2,$V$2)</f>
        <v>66</v>
      </c>
      <c r="AG9" s="5" t="s">
        <v>6</v>
      </c>
      <c r="AH9" s="21">
        <f ca="1">10*_XLL.ALEA.ENTRE.BORNES($U$3,$V$3)</f>
        <v>50</v>
      </c>
      <c r="AI9" s="5" t="s">
        <v>7</v>
      </c>
      <c r="AJ9" s="26" t="s">
        <v>8</v>
      </c>
    </row>
    <row r="10" spans="1:36" ht="18.75">
      <c r="A10" s="37"/>
      <c r="B10" s="5"/>
      <c r="C10" s="21"/>
      <c r="D10" s="5"/>
      <c r="E10" s="39">
        <f>X2</f>
        <v>43</v>
      </c>
      <c r="F10" s="41" t="s">
        <v>6</v>
      </c>
      <c r="G10" s="39">
        <f ca="1">IF((X2+Z2)&gt;100,ROUNDDOWN(_XLL.ALEA.ENTRE.BORNES($U$3*10,ROUNDDOWN(100-X2,-1)),-1),Z2)</f>
        <v>20</v>
      </c>
      <c r="H10" s="41" t="s">
        <v>7</v>
      </c>
      <c r="I10" s="40" t="s">
        <v>8</v>
      </c>
      <c r="J10" s="41"/>
      <c r="K10" s="39"/>
      <c r="L10" s="41"/>
      <c r="M10" s="39">
        <f>AF2</f>
        <v>73</v>
      </c>
      <c r="N10" s="41" t="s">
        <v>6</v>
      </c>
      <c r="O10" s="39">
        <f ca="1">IF((AF2+AH2)&gt;100,ROUNDDOWN(_XLL.ALEA.ENTRE.BORNES($U$3*10,ROUNDDOWN(100-AF2,-1)),-1),AH2)</f>
        <v>10</v>
      </c>
      <c r="P10" s="41" t="s">
        <v>7</v>
      </c>
      <c r="Q10" s="40" t="s">
        <v>8</v>
      </c>
      <c r="R10" s="5"/>
      <c r="S10" s="38"/>
      <c r="X10" s="21">
        <f ca="1">_XLL.ALEA.ENTRE.BORNES($U$2,$V$2)</f>
        <v>46</v>
      </c>
      <c r="Y10" s="5" t="s">
        <v>6</v>
      </c>
      <c r="Z10" s="21">
        <f ca="1">10*_XLL.ALEA.ENTRE.BORNES($U$3,$V$3)</f>
        <v>60</v>
      </c>
      <c r="AA10" s="5" t="s">
        <v>7</v>
      </c>
      <c r="AB10" s="26" t="s">
        <v>8</v>
      </c>
      <c r="AC10" s="5"/>
      <c r="AD10" s="21"/>
      <c r="AE10" s="5"/>
      <c r="AF10" s="21">
        <f ca="1">_XLL.ALEA.ENTRE.BORNES($U$2,$V$2)</f>
        <v>65</v>
      </c>
      <c r="AG10" s="5" t="s">
        <v>6</v>
      </c>
      <c r="AH10" s="21">
        <f ca="1">10*_XLL.ALEA.ENTRE.BORNES($U$3,$V$3)</f>
        <v>60</v>
      </c>
      <c r="AI10" s="5" t="s">
        <v>7</v>
      </c>
      <c r="AJ10" s="26" t="s">
        <v>8</v>
      </c>
    </row>
    <row r="11" spans="1:36" ht="18.75">
      <c r="A11" s="37"/>
      <c r="B11" s="5"/>
      <c r="C11" s="21"/>
      <c r="D11" s="5"/>
      <c r="E11" s="39">
        <f>X3</f>
        <v>56</v>
      </c>
      <c r="F11" s="41" t="s">
        <v>6</v>
      </c>
      <c r="G11" s="39">
        <f ca="1">IF((X3+Z3)&gt;100,ROUNDDOWN(_XLL.ALEA.ENTRE.BORNES($U$3*10,ROUNDDOWN(100-X3,-1)),-1),Z3)</f>
        <v>20</v>
      </c>
      <c r="H11" s="41" t="s">
        <v>7</v>
      </c>
      <c r="I11" s="40" t="s">
        <v>8</v>
      </c>
      <c r="J11" s="41"/>
      <c r="K11" s="39"/>
      <c r="L11" s="41"/>
      <c r="M11" s="39">
        <f>AF3</f>
        <v>27</v>
      </c>
      <c r="N11" s="41" t="s">
        <v>6</v>
      </c>
      <c r="O11" s="39">
        <f ca="1">IF((AF3+AH3)&gt;100,ROUNDDOWN(_XLL.ALEA.ENTRE.BORNES($U$3*10,ROUNDDOWN(100-AF3,-1)),-1),AH3)</f>
        <v>50</v>
      </c>
      <c r="P11" s="41" t="s">
        <v>7</v>
      </c>
      <c r="Q11" s="40" t="s">
        <v>8</v>
      </c>
      <c r="R11" s="5"/>
      <c r="S11" s="38"/>
      <c r="X11" s="21">
        <f ca="1">_XLL.ALEA.ENTRE.BORNES($U$2,$V$2)</f>
        <v>56</v>
      </c>
      <c r="Y11" s="5" t="s">
        <v>6</v>
      </c>
      <c r="Z11" s="21">
        <f ca="1">10*_XLL.ALEA.ENTRE.BORNES($U$3,$V$3)</f>
        <v>60</v>
      </c>
      <c r="AA11" s="5" t="s">
        <v>7</v>
      </c>
      <c r="AB11" s="26" t="s">
        <v>8</v>
      </c>
      <c r="AC11" s="5"/>
      <c r="AD11" s="21"/>
      <c r="AE11" s="5"/>
      <c r="AF11" s="21">
        <f ca="1">_XLL.ALEA.ENTRE.BORNES($U$2,$V$2)</f>
        <v>86</v>
      </c>
      <c r="AG11" s="5" t="s">
        <v>6</v>
      </c>
      <c r="AH11" s="21">
        <f ca="1">10*_XLL.ALEA.ENTRE.BORNES($U$3,$V$3)</f>
        <v>70</v>
      </c>
      <c r="AI11" s="5" t="s">
        <v>7</v>
      </c>
      <c r="AJ11" s="26" t="s">
        <v>8</v>
      </c>
    </row>
    <row r="12" spans="1:19" ht="18.75">
      <c r="A12" s="37"/>
      <c r="B12" s="5"/>
      <c r="C12" s="21"/>
      <c r="D12" s="5"/>
      <c r="E12" s="39">
        <f>X4</f>
        <v>50</v>
      </c>
      <c r="F12" s="41" t="s">
        <v>6</v>
      </c>
      <c r="G12" s="39">
        <f ca="1">IF((X4+Z4)&gt;100,ROUNDDOWN(_XLL.ALEA.ENTRE.BORNES($U$3*10,ROUNDDOWN(100-X4,-1)),-1),Z4)</f>
        <v>10</v>
      </c>
      <c r="H12" s="41" t="s">
        <v>7</v>
      </c>
      <c r="I12" s="40" t="s">
        <v>8</v>
      </c>
      <c r="J12" s="41"/>
      <c r="K12" s="39"/>
      <c r="L12" s="41"/>
      <c r="M12" s="39">
        <f>AF4</f>
        <v>66</v>
      </c>
      <c r="N12" s="41" t="s">
        <v>6</v>
      </c>
      <c r="O12" s="39">
        <f ca="1">IF((AF4+AH4)&gt;100,ROUNDDOWN(_XLL.ALEA.ENTRE.BORNES($U$3*10,ROUNDDOWN(100-AF4,-1)),-1),AH4)</f>
        <v>10</v>
      </c>
      <c r="P12" s="41" t="s">
        <v>7</v>
      </c>
      <c r="Q12" s="40" t="s">
        <v>8</v>
      </c>
      <c r="R12" s="5"/>
      <c r="S12" s="38"/>
    </row>
    <row r="13" spans="1:19" ht="18.75">
      <c r="A13" s="37"/>
      <c r="B13" s="5"/>
      <c r="C13" s="21"/>
      <c r="D13" s="5"/>
      <c r="E13" s="39">
        <f>X5</f>
        <v>74</v>
      </c>
      <c r="F13" s="41" t="s">
        <v>6</v>
      </c>
      <c r="G13" s="39">
        <f ca="1">IF((X5+Z5)&gt;100,ROUNDDOWN(_XLL.ALEA.ENTRE.BORNES($U$3*10,ROUNDDOWN(100-X5,-1)),-1),Z5)</f>
        <v>10</v>
      </c>
      <c r="H13" s="41" t="s">
        <v>7</v>
      </c>
      <c r="I13" s="40" t="s">
        <v>8</v>
      </c>
      <c r="J13" s="41"/>
      <c r="K13" s="39"/>
      <c r="L13" s="41"/>
      <c r="M13" s="39">
        <f>AF5</f>
        <v>72</v>
      </c>
      <c r="N13" s="41" t="s">
        <v>6</v>
      </c>
      <c r="O13" s="39">
        <f ca="1">IF((AF5+AH5)&gt;100,ROUNDDOWN(_XLL.ALEA.ENTRE.BORNES($U$3*10,ROUNDDOWN(100-AF5,-1)),-1),AH5)</f>
        <v>20</v>
      </c>
      <c r="P13" s="41" t="s">
        <v>7</v>
      </c>
      <c r="Q13" s="40" t="s">
        <v>8</v>
      </c>
      <c r="R13" s="5"/>
      <c r="S13" s="38"/>
    </row>
    <row r="14" spans="1:19" ht="15">
      <c r="A14" s="3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38"/>
    </row>
    <row r="15" spans="1:19" ht="15">
      <c r="A15" s="19" t="s">
        <v>37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38"/>
    </row>
    <row r="16" spans="1:19" ht="15">
      <c r="A16" s="3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38"/>
    </row>
    <row r="17" spans="1:19" ht="15">
      <c r="A17" s="37"/>
      <c r="B17" s="5"/>
      <c r="C17" s="59" t="s">
        <v>40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38"/>
    </row>
    <row r="18" spans="1:19" ht="15">
      <c r="A18" s="37"/>
      <c r="B18" s="5"/>
      <c r="C18" s="5"/>
      <c r="D18" s="5"/>
      <c r="E18" s="5" t="s">
        <v>9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38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15">
      <c r="A21" s="20" t="s">
        <v>41</v>
      </c>
      <c r="B21" s="25"/>
      <c r="C21" s="35"/>
      <c r="D21" s="11"/>
      <c r="E21" s="11"/>
      <c r="F21" s="11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8"/>
      <c r="S21" s="104" t="s">
        <v>0</v>
      </c>
    </row>
    <row r="22" spans="1:19" ht="15">
      <c r="A22" s="15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2"/>
      <c r="S22" s="105"/>
    </row>
    <row r="23" spans="1:19" ht="15">
      <c r="A23" s="12"/>
      <c r="B23" s="13"/>
      <c r="C23" s="5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36"/>
    </row>
    <row r="24" spans="1:19" ht="15">
      <c r="A24" s="19" t="s">
        <v>34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38"/>
    </row>
    <row r="25" spans="1:19" ht="18.75">
      <c r="A25" s="37"/>
      <c r="B25" s="5"/>
      <c r="C25" s="21"/>
      <c r="D25" s="5"/>
      <c r="E25" s="39">
        <f>X7</f>
        <v>13</v>
      </c>
      <c r="F25" s="41" t="s">
        <v>6</v>
      </c>
      <c r="G25" s="39">
        <f ca="1">IF((X7+Z7)&gt;100,ROUNDDOWN(_XLL.ALEA.ENTRE.BORNES($U$3*10,ROUNDDOWN(100-X7,-1)),-1),Z7)</f>
        <v>30</v>
      </c>
      <c r="H25" s="41" t="s">
        <v>7</v>
      </c>
      <c r="I25" s="40" t="s">
        <v>8</v>
      </c>
      <c r="J25" s="40"/>
      <c r="K25" s="39"/>
      <c r="L25" s="41"/>
      <c r="M25" s="39">
        <f>AF7</f>
        <v>54</v>
      </c>
      <c r="N25" s="41" t="s">
        <v>6</v>
      </c>
      <c r="O25" s="39">
        <f ca="1">IF((AF7+AH7)&gt;100,ROUNDDOWN(_XLL.ALEA.ENTRE.BORNES($U$3*10,ROUNDDOWN(100-AF7,-1)),-1),AH7)</f>
        <v>30</v>
      </c>
      <c r="P25" s="41" t="s">
        <v>7</v>
      </c>
      <c r="Q25" s="40" t="s">
        <v>8</v>
      </c>
      <c r="R25" s="5"/>
      <c r="S25" s="38"/>
    </row>
    <row r="26" spans="1:19" ht="18.75">
      <c r="A26" s="37"/>
      <c r="B26" s="5"/>
      <c r="C26" s="21"/>
      <c r="D26" s="5"/>
      <c r="E26" s="39">
        <f>X8</f>
        <v>17</v>
      </c>
      <c r="F26" s="41" t="s">
        <v>6</v>
      </c>
      <c r="G26" s="39">
        <f ca="1">IF((X8+Z8)&gt;100,ROUNDDOWN(_XLL.ALEA.ENTRE.BORNES($U$3*10,ROUNDDOWN(100-X8,-1)),-1),Z8)</f>
        <v>80</v>
      </c>
      <c r="H26" s="41" t="s">
        <v>7</v>
      </c>
      <c r="I26" s="40" t="s">
        <v>8</v>
      </c>
      <c r="J26" s="41"/>
      <c r="K26" s="39"/>
      <c r="L26" s="41"/>
      <c r="M26" s="39">
        <f>AF8</f>
        <v>12</v>
      </c>
      <c r="N26" s="41" t="s">
        <v>6</v>
      </c>
      <c r="O26" s="39">
        <f ca="1">IF((AF8+AH8)&gt;100,ROUNDDOWN(_XLL.ALEA.ENTRE.BORNES($U$3*10,ROUNDDOWN(100-AF8,-1)),-1),AH8)</f>
        <v>30</v>
      </c>
      <c r="P26" s="41" t="s">
        <v>7</v>
      </c>
      <c r="Q26" s="40" t="s">
        <v>8</v>
      </c>
      <c r="R26" s="5"/>
      <c r="S26" s="38"/>
    </row>
    <row r="27" spans="1:19" ht="18.75">
      <c r="A27" s="37"/>
      <c r="B27" s="5"/>
      <c r="C27" s="21"/>
      <c r="D27" s="5"/>
      <c r="E27" s="39">
        <f>X9</f>
        <v>13</v>
      </c>
      <c r="F27" s="41" t="s">
        <v>6</v>
      </c>
      <c r="G27" s="39">
        <f ca="1">IF((X9+Z9)&gt;100,ROUNDDOWN(_XLL.ALEA.ENTRE.BORNES($U$3*10,ROUNDDOWN(100-X9,-1)),-1),Z9)</f>
        <v>30</v>
      </c>
      <c r="H27" s="41" t="s">
        <v>7</v>
      </c>
      <c r="I27" s="40" t="s">
        <v>8</v>
      </c>
      <c r="J27" s="41"/>
      <c r="K27" s="39"/>
      <c r="L27" s="41"/>
      <c r="M27" s="39">
        <f>AF9</f>
        <v>66</v>
      </c>
      <c r="N27" s="41" t="s">
        <v>6</v>
      </c>
      <c r="O27" s="39">
        <f ca="1">IF((AF9+AH9)&gt;100,ROUNDDOWN(_XLL.ALEA.ENTRE.BORNES($U$3*10,ROUNDDOWN(100-AF9,-1)),-1),AH9)</f>
        <v>20</v>
      </c>
      <c r="P27" s="41" t="s">
        <v>7</v>
      </c>
      <c r="Q27" s="40" t="s">
        <v>8</v>
      </c>
      <c r="R27" s="5"/>
      <c r="S27" s="38"/>
    </row>
    <row r="28" spans="1:19" ht="18.75">
      <c r="A28" s="37"/>
      <c r="B28" s="5"/>
      <c r="C28" s="21"/>
      <c r="D28" s="5"/>
      <c r="E28" s="39">
        <f>X10</f>
        <v>46</v>
      </c>
      <c r="F28" s="41" t="s">
        <v>6</v>
      </c>
      <c r="G28" s="39">
        <f ca="1">IF((X10+Z10)&gt;100,ROUNDDOWN(_XLL.ALEA.ENTRE.BORNES($U$3*10,ROUNDDOWN(100-X10,-1)),-1),Z10)</f>
        <v>40</v>
      </c>
      <c r="H28" s="41" t="s">
        <v>7</v>
      </c>
      <c r="I28" s="40" t="s">
        <v>8</v>
      </c>
      <c r="J28" s="41"/>
      <c r="K28" s="39"/>
      <c r="L28" s="41"/>
      <c r="M28" s="39">
        <f>AF10</f>
        <v>65</v>
      </c>
      <c r="N28" s="41" t="s">
        <v>6</v>
      </c>
      <c r="O28" s="39">
        <f ca="1">IF((AF10+AH10)&gt;100,ROUNDDOWN(_XLL.ALEA.ENTRE.BORNES($U$3*10,ROUNDDOWN(100-AF10,-1)),-1),AH10)</f>
        <v>20</v>
      </c>
      <c r="P28" s="41" t="s">
        <v>7</v>
      </c>
      <c r="Q28" s="40" t="s">
        <v>8</v>
      </c>
      <c r="R28" s="5"/>
      <c r="S28" s="38"/>
    </row>
    <row r="29" spans="1:19" ht="18.75">
      <c r="A29" s="37"/>
      <c r="B29" s="5"/>
      <c r="C29" s="21"/>
      <c r="D29" s="5"/>
      <c r="E29" s="39">
        <f>X11</f>
        <v>56</v>
      </c>
      <c r="F29" s="41" t="s">
        <v>6</v>
      </c>
      <c r="G29" s="39">
        <f ca="1">IF((X11+Z11)&gt;100,ROUNDDOWN(_XLL.ALEA.ENTRE.BORNES($U$3*10,ROUNDDOWN(100-X11,-1)),-1),Z11)</f>
        <v>20</v>
      </c>
      <c r="H29" s="41" t="s">
        <v>7</v>
      </c>
      <c r="I29" s="40" t="s">
        <v>8</v>
      </c>
      <c r="J29" s="41"/>
      <c r="K29" s="39"/>
      <c r="L29" s="41"/>
      <c r="M29" s="39">
        <f>AF11</f>
        <v>86</v>
      </c>
      <c r="N29" s="41" t="s">
        <v>6</v>
      </c>
      <c r="O29" s="39">
        <f ca="1">IF((AF11+AH11)&gt;100,ROUNDDOWN(_XLL.ALEA.ENTRE.BORNES($U$3*10,ROUNDDOWN(100-AF11,-1)),-1),AH11)</f>
        <v>10</v>
      </c>
      <c r="P29" s="41" t="s">
        <v>7</v>
      </c>
      <c r="Q29" s="40" t="s">
        <v>8</v>
      </c>
      <c r="R29" s="5"/>
      <c r="S29" s="38"/>
    </row>
    <row r="30" spans="1:19" ht="15">
      <c r="A30" s="37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38"/>
    </row>
    <row r="31" spans="1:19" ht="15">
      <c r="A31" s="19" t="s">
        <v>37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38"/>
    </row>
    <row r="32" spans="1:19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38"/>
    </row>
    <row r="33" spans="1:19" ht="15">
      <c r="A33" s="37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38"/>
    </row>
    <row r="34" spans="1:19" ht="15">
      <c r="A34" s="37"/>
      <c r="B34" s="59" t="s">
        <v>42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38"/>
    </row>
    <row r="35" spans="1:19" ht="15">
      <c r="A35" s="37"/>
      <c r="B35" s="5"/>
      <c r="C35" s="5"/>
      <c r="D35" s="5" t="s">
        <v>10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38"/>
    </row>
    <row r="36" spans="1:19" ht="15">
      <c r="A36" s="37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6"/>
    </row>
    <row r="39" spans="1:19" ht="15">
      <c r="A39" s="19" t="s">
        <v>36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38"/>
    </row>
    <row r="40" spans="1:19" ht="15" customHeight="1">
      <c r="A40" s="37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38"/>
    </row>
    <row r="41" spans="1:19" ht="15">
      <c r="A41" s="37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38"/>
    </row>
    <row r="42" spans="1:19" ht="15">
      <c r="A42" s="37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38"/>
    </row>
    <row r="43" spans="1:19" ht="15">
      <c r="A43" s="37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38"/>
    </row>
    <row r="44" spans="1:19" ht="15">
      <c r="A44" s="37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38"/>
    </row>
    <row r="45" spans="1:19" ht="15">
      <c r="A45" s="37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38"/>
    </row>
    <row r="46" spans="1:19" ht="15">
      <c r="A46" s="37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38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10">
    <mergeCell ref="S1:S4"/>
    <mergeCell ref="A6:R6"/>
    <mergeCell ref="B22:R22"/>
    <mergeCell ref="A1:A4"/>
    <mergeCell ref="B1:R2"/>
    <mergeCell ref="C4:R4"/>
    <mergeCell ref="A5:R5"/>
    <mergeCell ref="J3:R3"/>
    <mergeCell ref="S5:S6"/>
    <mergeCell ref="S21:S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50"/>
  <sheetViews>
    <sheetView zoomScalePageLayoutView="0" workbookViewId="0" topLeftCell="A1">
      <selection activeCell="N32" sqref="N32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7109375" style="0" customWidth="1"/>
    <col min="5" max="5" width="5.28125" style="0" customWidth="1"/>
    <col min="6" max="6" width="4.00390625" style="0" customWidth="1"/>
    <col min="7" max="7" width="5.421875" style="0" customWidth="1"/>
    <col min="8" max="8" width="4.00390625" style="0" customWidth="1"/>
    <col min="9" max="9" width="4.421875" style="0" customWidth="1"/>
    <col min="10" max="10" width="2.28125" style="0" customWidth="1"/>
    <col min="11" max="11" width="1.8515625" style="0" customWidth="1"/>
    <col min="12" max="12" width="2.7109375" style="0" customWidth="1"/>
    <col min="13" max="13" width="5.28125" style="0" customWidth="1"/>
    <col min="14" max="14" width="4.140625" style="0" customWidth="1"/>
    <col min="15" max="15" width="5.8515625" style="0" customWidth="1"/>
    <col min="16" max="16" width="3.8515625" style="0" customWidth="1"/>
    <col min="17" max="17" width="5.00390625" style="0" customWidth="1"/>
    <col min="18" max="18" width="1.7109375" style="0" customWidth="1"/>
    <col min="19" max="19" width="14.003906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</cols>
  <sheetData>
    <row r="1" spans="1:22" ht="15.75" customHeight="1">
      <c r="A1" s="99"/>
      <c r="B1" s="87" t="s">
        <v>27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9"/>
      <c r="S1" s="83" t="s">
        <v>158</v>
      </c>
      <c r="T1" s="22" t="s">
        <v>2</v>
      </c>
      <c r="U1" s="23" t="s">
        <v>1</v>
      </c>
      <c r="V1" s="23" t="s">
        <v>3</v>
      </c>
    </row>
    <row r="2" spans="1:22" ht="15" customHeight="1">
      <c r="A2" s="100"/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2"/>
      <c r="S2" s="84"/>
      <c r="T2" t="s">
        <v>4</v>
      </c>
      <c r="U2">
        <v>2</v>
      </c>
      <c r="V2">
        <v>49</v>
      </c>
    </row>
    <row r="3" spans="1:22" ht="15" customHeight="1">
      <c r="A3" s="100"/>
      <c r="B3" s="5"/>
      <c r="C3" s="33"/>
      <c r="D3" s="33"/>
      <c r="E3" s="33"/>
      <c r="F3" s="33"/>
      <c r="G3" s="33"/>
      <c r="H3" s="33"/>
      <c r="I3" s="33"/>
      <c r="J3" s="102" t="s">
        <v>26</v>
      </c>
      <c r="K3" s="102"/>
      <c r="L3" s="102"/>
      <c r="M3" s="102"/>
      <c r="N3" s="102"/>
      <c r="O3" s="102"/>
      <c r="P3" s="102"/>
      <c r="Q3" s="102"/>
      <c r="R3" s="103"/>
      <c r="S3" s="85"/>
      <c r="T3" t="s">
        <v>5</v>
      </c>
      <c r="U3" s="21">
        <v>10</v>
      </c>
      <c r="V3" s="21">
        <v>15</v>
      </c>
    </row>
    <row r="4" spans="1:19" ht="15" customHeight="1">
      <c r="A4" s="101"/>
      <c r="B4" s="50"/>
      <c r="C4" s="93" t="s">
        <v>50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4"/>
      <c r="S4" s="86"/>
    </row>
    <row r="5" spans="1:19" ht="20.25" customHeight="1">
      <c r="A5" s="107" t="s">
        <v>163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9"/>
      <c r="S5" s="104" t="s">
        <v>0</v>
      </c>
    </row>
    <row r="6" spans="1:19" ht="11.25" customHeight="1">
      <c r="A6" s="11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2"/>
      <c r="S6" s="105"/>
    </row>
    <row r="7" spans="1:19" ht="15">
      <c r="A7" s="5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3"/>
    </row>
    <row r="8" spans="1:19" ht="15">
      <c r="A8" s="19" t="s">
        <v>34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5"/>
    </row>
    <row r="9" spans="1:19" ht="18.75">
      <c r="A9" s="54"/>
      <c r="B9" s="26"/>
      <c r="C9" s="5"/>
      <c r="D9" s="5"/>
      <c r="E9" s="39" t="s">
        <v>145</v>
      </c>
      <c r="F9" s="39"/>
      <c r="G9" s="40">
        <f ca="1">_XLL.ALEA.ENTRE.BORNES($U$2,$V$2)*4</f>
        <v>100</v>
      </c>
      <c r="H9" s="41" t="s">
        <v>7</v>
      </c>
      <c r="I9" s="40" t="s">
        <v>8</v>
      </c>
      <c r="J9" s="40"/>
      <c r="K9" s="39"/>
      <c r="L9" s="41"/>
      <c r="M9" s="39" t="s">
        <v>146</v>
      </c>
      <c r="N9" s="39"/>
      <c r="O9" s="40">
        <f ca="1">_XLL.ALEA.ENTRE.BORNES($U$2,$V$2)*4</f>
        <v>24</v>
      </c>
      <c r="P9" s="41" t="s">
        <v>7</v>
      </c>
      <c r="Q9" s="40" t="s">
        <v>8</v>
      </c>
      <c r="R9" s="26"/>
      <c r="S9" s="55"/>
    </row>
    <row r="10" spans="1:19" ht="18.75">
      <c r="A10" s="54"/>
      <c r="B10" s="5"/>
      <c r="C10" s="5"/>
      <c r="D10" s="5"/>
      <c r="E10" s="39" t="s">
        <v>145</v>
      </c>
      <c r="F10" s="39"/>
      <c r="G10" s="40">
        <f ca="1">_XLL.ALEA.ENTRE.BORNES($U$2,$V$2)*4</f>
        <v>184</v>
      </c>
      <c r="H10" s="41" t="s">
        <v>7</v>
      </c>
      <c r="I10" s="40" t="s">
        <v>8</v>
      </c>
      <c r="J10" s="41"/>
      <c r="K10" s="39"/>
      <c r="L10" s="41"/>
      <c r="M10" s="39" t="s">
        <v>146</v>
      </c>
      <c r="N10" s="39"/>
      <c r="O10" s="40">
        <f ca="1">_XLL.ALEA.ENTRE.BORNES($U$2,$V$2)*4</f>
        <v>76</v>
      </c>
      <c r="P10" s="41" t="s">
        <v>7</v>
      </c>
      <c r="Q10" s="40" t="s">
        <v>8</v>
      </c>
      <c r="R10" s="5"/>
      <c r="S10" s="55"/>
    </row>
    <row r="11" spans="1:19" ht="18.75">
      <c r="A11" s="54"/>
      <c r="B11" s="5"/>
      <c r="C11" s="5"/>
      <c r="D11" s="5"/>
      <c r="E11" s="39" t="s">
        <v>145</v>
      </c>
      <c r="F11" s="39"/>
      <c r="G11" s="40">
        <f ca="1">_XLL.ALEA.ENTRE.BORNES($U$2,$V$2)*4</f>
        <v>112</v>
      </c>
      <c r="H11" s="41" t="s">
        <v>7</v>
      </c>
      <c r="I11" s="40" t="s">
        <v>8</v>
      </c>
      <c r="J11" s="41"/>
      <c r="K11" s="39"/>
      <c r="L11" s="41"/>
      <c r="M11" s="39" t="s">
        <v>146</v>
      </c>
      <c r="N11" s="39"/>
      <c r="O11" s="40">
        <f ca="1">_XLL.ALEA.ENTRE.BORNES($U$2,$V$2)*4</f>
        <v>60</v>
      </c>
      <c r="P11" s="41" t="s">
        <v>7</v>
      </c>
      <c r="Q11" s="40" t="s">
        <v>8</v>
      </c>
      <c r="R11" s="5"/>
      <c r="S11" s="55"/>
    </row>
    <row r="12" spans="1:19" ht="18.75">
      <c r="A12" s="54"/>
      <c r="B12" s="5"/>
      <c r="C12" s="5"/>
      <c r="D12" s="5"/>
      <c r="E12" s="39" t="s">
        <v>145</v>
      </c>
      <c r="F12" s="39"/>
      <c r="G12" s="40">
        <f ca="1">_XLL.ALEA.ENTRE.BORNES($U$2,$V$2)*4</f>
        <v>140</v>
      </c>
      <c r="H12" s="41" t="s">
        <v>7</v>
      </c>
      <c r="I12" s="40" t="s">
        <v>8</v>
      </c>
      <c r="J12" s="41"/>
      <c r="K12" s="39"/>
      <c r="L12" s="41"/>
      <c r="M12" s="39" t="s">
        <v>146</v>
      </c>
      <c r="N12" s="39"/>
      <c r="O12" s="40">
        <f ca="1">_XLL.ALEA.ENTRE.BORNES($U$2,$V$2)*4</f>
        <v>152</v>
      </c>
      <c r="P12" s="41" t="s">
        <v>7</v>
      </c>
      <c r="Q12" s="40" t="s">
        <v>8</v>
      </c>
      <c r="R12" s="5"/>
      <c r="S12" s="55"/>
    </row>
    <row r="13" spans="1:19" ht="18.75">
      <c r="A13" s="54"/>
      <c r="B13" s="5"/>
      <c r="C13" s="5"/>
      <c r="D13" s="5"/>
      <c r="E13" s="39" t="s">
        <v>145</v>
      </c>
      <c r="F13" s="39"/>
      <c r="G13" s="40">
        <f ca="1">_XLL.ALEA.ENTRE.BORNES($U$2,$V$2)*4</f>
        <v>176</v>
      </c>
      <c r="H13" s="41" t="s">
        <v>7</v>
      </c>
      <c r="I13" s="40" t="s">
        <v>8</v>
      </c>
      <c r="J13" s="41"/>
      <c r="K13" s="39"/>
      <c r="L13" s="41"/>
      <c r="M13" s="39" t="s">
        <v>146</v>
      </c>
      <c r="N13" s="39"/>
      <c r="O13" s="40">
        <f ca="1">_XLL.ALEA.ENTRE.BORNES($U$2,$V$2)*4</f>
        <v>136</v>
      </c>
      <c r="P13" s="41" t="s">
        <v>7</v>
      </c>
      <c r="Q13" s="40" t="s">
        <v>8</v>
      </c>
      <c r="R13" s="5"/>
      <c r="S13" s="55"/>
    </row>
    <row r="14" spans="1:19" ht="15">
      <c r="A14" s="5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5"/>
    </row>
    <row r="15" spans="1:19" ht="15">
      <c r="A15" s="19" t="s">
        <v>162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</row>
    <row r="16" spans="1:19" ht="15">
      <c r="A16" s="54"/>
      <c r="B16" s="113" t="s">
        <v>147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4"/>
    </row>
    <row r="17" spans="1:19" ht="15" customHeight="1">
      <c r="A17" s="54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4"/>
    </row>
    <row r="18" spans="1:19" ht="15">
      <c r="A18" s="54"/>
      <c r="B18" s="5" t="s">
        <v>148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32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30.75" customHeight="1">
      <c r="A21" s="107" t="s">
        <v>144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9"/>
      <c r="S21" s="51" t="s">
        <v>0</v>
      </c>
    </row>
    <row r="22" spans="1:19" ht="15" customHeight="1" hidden="1">
      <c r="A22" s="110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2"/>
      <c r="S22" s="10"/>
    </row>
    <row r="23" spans="1:19" ht="15">
      <c r="A23" s="30"/>
      <c r="B23" s="11"/>
      <c r="C23" s="52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53"/>
    </row>
    <row r="24" spans="1:19" ht="15">
      <c r="A24" s="19" t="s">
        <v>34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5"/>
    </row>
    <row r="25" spans="1:19" ht="18.75">
      <c r="A25" s="54"/>
      <c r="B25" s="5"/>
      <c r="C25" s="21"/>
      <c r="D25" s="41"/>
      <c r="E25" s="39" t="s">
        <v>145</v>
      </c>
      <c r="F25" s="39"/>
      <c r="G25" s="40">
        <f ca="1">_XLL.ALEA.ENTRE.BORNES($U$2,$V$2)*4</f>
        <v>124</v>
      </c>
      <c r="H25" s="41" t="s">
        <v>7</v>
      </c>
      <c r="I25" s="40" t="s">
        <v>8</v>
      </c>
      <c r="J25" s="40"/>
      <c r="K25" s="39"/>
      <c r="L25" s="41"/>
      <c r="M25" s="39" t="s">
        <v>146</v>
      </c>
      <c r="N25" s="39"/>
      <c r="O25" s="40">
        <f ca="1">_XLL.ALEA.ENTRE.BORNES($U$2,$V$2)*4</f>
        <v>184</v>
      </c>
      <c r="P25" s="41" t="s">
        <v>7</v>
      </c>
      <c r="Q25" s="40" t="s">
        <v>8</v>
      </c>
      <c r="R25" s="5"/>
      <c r="S25" s="55"/>
    </row>
    <row r="26" spans="1:19" ht="18.75">
      <c r="A26" s="54"/>
      <c r="B26" s="5"/>
      <c r="C26" s="21"/>
      <c r="D26" s="41"/>
      <c r="E26" s="39" t="s">
        <v>145</v>
      </c>
      <c r="F26" s="39"/>
      <c r="G26" s="40">
        <f ca="1">_XLL.ALEA.ENTRE.BORNES($U$2,$V$2)*4</f>
        <v>92</v>
      </c>
      <c r="H26" s="41" t="s">
        <v>7</v>
      </c>
      <c r="I26" s="40" t="s">
        <v>8</v>
      </c>
      <c r="J26" s="41"/>
      <c r="K26" s="39"/>
      <c r="L26" s="41"/>
      <c r="M26" s="39" t="s">
        <v>146</v>
      </c>
      <c r="N26" s="39"/>
      <c r="O26" s="40">
        <f ca="1">_XLL.ALEA.ENTRE.BORNES($U$2,$V$2)*4</f>
        <v>192</v>
      </c>
      <c r="P26" s="41" t="s">
        <v>7</v>
      </c>
      <c r="Q26" s="40" t="s">
        <v>8</v>
      </c>
      <c r="R26" s="5"/>
      <c r="S26" s="55"/>
    </row>
    <row r="27" spans="1:19" ht="18.75">
      <c r="A27" s="54"/>
      <c r="B27" s="5"/>
      <c r="C27" s="21"/>
      <c r="D27" s="41"/>
      <c r="E27" s="39" t="s">
        <v>145</v>
      </c>
      <c r="F27" s="39"/>
      <c r="G27" s="40">
        <f ca="1">_XLL.ALEA.ENTRE.BORNES($U$2,$V$2)*4</f>
        <v>8</v>
      </c>
      <c r="H27" s="41" t="s">
        <v>7</v>
      </c>
      <c r="I27" s="40" t="s">
        <v>8</v>
      </c>
      <c r="J27" s="41"/>
      <c r="K27" s="39"/>
      <c r="L27" s="41"/>
      <c r="M27" s="39" t="s">
        <v>146</v>
      </c>
      <c r="N27" s="39"/>
      <c r="O27" s="40">
        <f ca="1">_XLL.ALEA.ENTRE.BORNES($U$2,$V$2)*4</f>
        <v>28</v>
      </c>
      <c r="P27" s="41" t="s">
        <v>7</v>
      </c>
      <c r="Q27" s="40" t="s">
        <v>8</v>
      </c>
      <c r="R27" s="5"/>
      <c r="S27" s="55"/>
    </row>
    <row r="28" spans="1:19" ht="18.75">
      <c r="A28" s="54"/>
      <c r="B28" s="5"/>
      <c r="C28" s="21"/>
      <c r="D28" s="41"/>
      <c r="E28" s="39" t="s">
        <v>145</v>
      </c>
      <c r="F28" s="39"/>
      <c r="G28" s="40">
        <f ca="1">_XLL.ALEA.ENTRE.BORNES($U$2,$V$2)*4</f>
        <v>128</v>
      </c>
      <c r="H28" s="41" t="s">
        <v>7</v>
      </c>
      <c r="I28" s="40" t="s">
        <v>8</v>
      </c>
      <c r="J28" s="41"/>
      <c r="K28" s="39"/>
      <c r="L28" s="41"/>
      <c r="M28" s="39" t="s">
        <v>146</v>
      </c>
      <c r="N28" s="39"/>
      <c r="O28" s="40">
        <f ca="1">_XLL.ALEA.ENTRE.BORNES($U$2,$V$2)*4</f>
        <v>160</v>
      </c>
      <c r="P28" s="41" t="s">
        <v>7</v>
      </c>
      <c r="Q28" s="40" t="s">
        <v>8</v>
      </c>
      <c r="R28" s="5"/>
      <c r="S28" s="55"/>
    </row>
    <row r="29" spans="1:19" ht="18.75">
      <c r="A29" s="54"/>
      <c r="B29" s="5"/>
      <c r="C29" s="21"/>
      <c r="D29" s="41"/>
      <c r="E29" s="39" t="s">
        <v>145</v>
      </c>
      <c r="F29" s="39"/>
      <c r="G29" s="40">
        <f ca="1">_XLL.ALEA.ENTRE.BORNES($U$2,$V$2)*4</f>
        <v>100</v>
      </c>
      <c r="H29" s="41" t="s">
        <v>7</v>
      </c>
      <c r="I29" s="40" t="s">
        <v>8</v>
      </c>
      <c r="J29" s="41"/>
      <c r="K29" s="39"/>
      <c r="L29" s="41"/>
      <c r="M29" s="39" t="s">
        <v>146</v>
      </c>
      <c r="N29" s="39"/>
      <c r="O29" s="40">
        <f ca="1">_XLL.ALEA.ENTRE.BORNES($U$2,$V$2)*4</f>
        <v>104</v>
      </c>
      <c r="P29" s="41" t="s">
        <v>7</v>
      </c>
      <c r="Q29" s="40" t="s">
        <v>8</v>
      </c>
      <c r="R29" s="5"/>
      <c r="S29" s="55"/>
    </row>
    <row r="30" spans="1:19" ht="15">
      <c r="A30" s="5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5"/>
    </row>
    <row r="31" spans="1:19" ht="15">
      <c r="A31" s="19" t="s">
        <v>162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5"/>
    </row>
    <row r="32" spans="1:19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5"/>
    </row>
    <row r="33" spans="1:19" ht="15.75" customHeight="1">
      <c r="A33" s="54"/>
      <c r="B33" s="5" t="s">
        <v>149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31"/>
    </row>
    <row r="34" spans="1:19" ht="15">
      <c r="A34" s="54"/>
      <c r="B34" s="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31"/>
    </row>
    <row r="35" spans="1:19" ht="15">
      <c r="A35" s="5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5"/>
    </row>
    <row r="36" spans="1:19" ht="15">
      <c r="A36" s="5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3"/>
    </row>
    <row r="39" spans="1:19" ht="15">
      <c r="A39" s="19" t="s">
        <v>36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5"/>
    </row>
    <row r="40" spans="1:19" ht="15" customHeight="1">
      <c r="A40" s="5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5"/>
    </row>
    <row r="41" spans="1:19" ht="15">
      <c r="A41" s="5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5"/>
    </row>
    <row r="42" spans="1:19" ht="15">
      <c r="A42" s="5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5"/>
    </row>
    <row r="43" spans="1:19" ht="15">
      <c r="A43" s="5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5"/>
    </row>
    <row r="44" spans="1:19" ht="15">
      <c r="A44" s="5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5"/>
    </row>
    <row r="45" spans="1:19" ht="15">
      <c r="A45" s="5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5"/>
    </row>
    <row r="46" spans="1:19" ht="15">
      <c r="A46" s="5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5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9">
    <mergeCell ref="A21:R22"/>
    <mergeCell ref="B16:S17"/>
    <mergeCell ref="J3:R3"/>
    <mergeCell ref="S5:S6"/>
    <mergeCell ref="A1:A4"/>
    <mergeCell ref="B1:R2"/>
    <mergeCell ref="S1:S4"/>
    <mergeCell ref="C4:R4"/>
    <mergeCell ref="A5:R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50"/>
  <sheetViews>
    <sheetView zoomScalePageLayoutView="0" workbookViewId="0" topLeftCell="A19">
      <selection activeCell="Y5" sqref="Y5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7109375" style="0" customWidth="1"/>
    <col min="5" max="5" width="5.28125" style="0" customWidth="1"/>
    <col min="6" max="6" width="2.140625" style="0" customWidth="1"/>
    <col min="7" max="7" width="4.140625" style="0" customWidth="1"/>
    <col min="8" max="8" width="3.140625" style="0" customWidth="1"/>
    <col min="9" max="9" width="5.421875" style="0" customWidth="1"/>
    <col min="10" max="10" width="3.8515625" style="0" customWidth="1"/>
    <col min="11" max="11" width="3.140625" style="0" customWidth="1"/>
    <col min="12" max="12" width="2.140625" style="0" customWidth="1"/>
    <col min="13" max="13" width="5.57421875" style="0" customWidth="1"/>
    <col min="14" max="14" width="2.140625" style="0" customWidth="1"/>
    <col min="15" max="15" width="4.0039062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5.710937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</cols>
  <sheetData>
    <row r="1" spans="1:22" ht="15.75" customHeight="1">
      <c r="A1" s="99"/>
      <c r="B1" s="87" t="s">
        <v>126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9"/>
      <c r="S1" s="83" t="s">
        <v>159</v>
      </c>
      <c r="T1" s="22" t="s">
        <v>2</v>
      </c>
      <c r="U1" s="23" t="s">
        <v>1</v>
      </c>
      <c r="V1" s="23" t="s">
        <v>3</v>
      </c>
    </row>
    <row r="2" spans="1:22" ht="15" customHeight="1">
      <c r="A2" s="100"/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2"/>
      <c r="S2" s="84"/>
      <c r="T2" t="s">
        <v>4</v>
      </c>
      <c r="U2">
        <v>1</v>
      </c>
      <c r="V2">
        <v>99</v>
      </c>
    </row>
    <row r="3" spans="1:22" ht="15" customHeight="1">
      <c r="A3" s="100"/>
      <c r="B3" s="5"/>
      <c r="C3" s="33"/>
      <c r="D3" s="33"/>
      <c r="E3" s="33"/>
      <c r="F3" s="33"/>
      <c r="G3" s="33"/>
      <c r="H3" s="33"/>
      <c r="I3" s="33"/>
      <c r="J3" s="102" t="s">
        <v>26</v>
      </c>
      <c r="K3" s="102"/>
      <c r="L3" s="102"/>
      <c r="M3" s="102"/>
      <c r="N3" s="102"/>
      <c r="O3" s="102"/>
      <c r="P3" s="102"/>
      <c r="Q3" s="102"/>
      <c r="R3" s="103"/>
      <c r="S3" s="85"/>
      <c r="T3" t="s">
        <v>5</v>
      </c>
      <c r="U3" s="21">
        <v>1</v>
      </c>
      <c r="V3" s="21">
        <v>49</v>
      </c>
    </row>
    <row r="4" spans="1:19" ht="15" customHeight="1">
      <c r="A4" s="101"/>
      <c r="B4" s="50"/>
      <c r="C4" s="93" t="s">
        <v>161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4"/>
      <c r="S4" s="86"/>
    </row>
    <row r="5" spans="1:19" ht="20.25" customHeight="1">
      <c r="A5" s="107" t="s">
        <v>164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9"/>
      <c r="S5" s="104" t="s">
        <v>0</v>
      </c>
    </row>
    <row r="6" spans="1:19" ht="11.25" customHeight="1">
      <c r="A6" s="11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2"/>
      <c r="S6" s="105"/>
    </row>
    <row r="7" spans="1:19" ht="15">
      <c r="A7" s="5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3"/>
    </row>
    <row r="8" spans="1:19" ht="15">
      <c r="A8" s="19" t="s">
        <v>34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5"/>
    </row>
    <row r="9" spans="1:19" ht="18.75">
      <c r="A9" s="54"/>
      <c r="B9" s="26"/>
      <c r="C9" s="5"/>
      <c r="D9" s="5"/>
      <c r="E9" s="39">
        <f ca="1">_XLL.ALEA.ENTRE.BORNES($U$2,$V$2)*10</f>
        <v>420</v>
      </c>
      <c r="F9" s="39" t="s">
        <v>23</v>
      </c>
      <c r="G9" s="40">
        <v>10</v>
      </c>
      <c r="H9" s="41" t="s">
        <v>7</v>
      </c>
      <c r="I9" s="40" t="s">
        <v>8</v>
      </c>
      <c r="J9" s="40"/>
      <c r="K9" s="39"/>
      <c r="L9" s="41"/>
      <c r="M9" s="39">
        <f ca="1">_XLL.ALEA.ENTRE.BORNES($U$3,$V$3)*20</f>
        <v>200</v>
      </c>
      <c r="N9" s="39" t="s">
        <v>23</v>
      </c>
      <c r="O9" s="40">
        <v>20</v>
      </c>
      <c r="P9" s="41" t="s">
        <v>7</v>
      </c>
      <c r="Q9" s="40" t="s">
        <v>8</v>
      </c>
      <c r="R9" s="26"/>
      <c r="S9" s="55"/>
    </row>
    <row r="10" spans="1:19" ht="18.75">
      <c r="A10" s="54"/>
      <c r="B10" s="5"/>
      <c r="C10" s="5"/>
      <c r="D10" s="5"/>
      <c r="E10" s="39">
        <f ca="1">_XLL.ALEA.ENTRE.BORNES($U$2,$V$2)*10</f>
        <v>270</v>
      </c>
      <c r="F10" s="39" t="s">
        <v>23</v>
      </c>
      <c r="G10" s="40">
        <v>10</v>
      </c>
      <c r="H10" s="41" t="s">
        <v>7</v>
      </c>
      <c r="I10" s="40" t="s">
        <v>8</v>
      </c>
      <c r="J10" s="41"/>
      <c r="K10" s="39"/>
      <c r="L10" s="41"/>
      <c r="M10" s="39">
        <f ca="1">_XLL.ALEA.ENTRE.BORNES($U$3,$V$3)*20</f>
        <v>520</v>
      </c>
      <c r="N10" s="39" t="s">
        <v>23</v>
      </c>
      <c r="O10" s="40">
        <v>20</v>
      </c>
      <c r="P10" s="41" t="s">
        <v>7</v>
      </c>
      <c r="Q10" s="40" t="s">
        <v>8</v>
      </c>
      <c r="R10" s="5"/>
      <c r="S10" s="55"/>
    </row>
    <row r="11" spans="1:19" ht="18.75">
      <c r="A11" s="54"/>
      <c r="B11" s="5"/>
      <c r="C11" s="5"/>
      <c r="D11" s="5"/>
      <c r="E11" s="39">
        <f ca="1">_XLL.ALEA.ENTRE.BORNES($U$2,$V$2)*10</f>
        <v>480</v>
      </c>
      <c r="F11" s="39" t="s">
        <v>23</v>
      </c>
      <c r="G11" s="40">
        <v>10</v>
      </c>
      <c r="H11" s="41" t="s">
        <v>7</v>
      </c>
      <c r="I11" s="40" t="s">
        <v>8</v>
      </c>
      <c r="J11" s="41"/>
      <c r="K11" s="39"/>
      <c r="L11" s="41"/>
      <c r="M11" s="39">
        <f ca="1">_XLL.ALEA.ENTRE.BORNES($U$3,$V$3)*20</f>
        <v>780</v>
      </c>
      <c r="N11" s="39" t="s">
        <v>23</v>
      </c>
      <c r="O11" s="40">
        <v>20</v>
      </c>
      <c r="P11" s="41" t="s">
        <v>7</v>
      </c>
      <c r="Q11" s="40" t="s">
        <v>8</v>
      </c>
      <c r="R11" s="5"/>
      <c r="S11" s="55"/>
    </row>
    <row r="12" spans="1:19" ht="18.75">
      <c r="A12" s="54"/>
      <c r="B12" s="5"/>
      <c r="C12" s="5"/>
      <c r="D12" s="5"/>
      <c r="E12" s="39">
        <f ca="1">_XLL.ALEA.ENTRE.BORNES($U$2,$V$2)*10</f>
        <v>160</v>
      </c>
      <c r="F12" s="39" t="s">
        <v>23</v>
      </c>
      <c r="G12" s="40">
        <v>10</v>
      </c>
      <c r="H12" s="41" t="s">
        <v>7</v>
      </c>
      <c r="I12" s="40" t="s">
        <v>8</v>
      </c>
      <c r="J12" s="41"/>
      <c r="K12" s="39"/>
      <c r="L12" s="41"/>
      <c r="M12" s="39">
        <f ca="1">_XLL.ALEA.ENTRE.BORNES($U$3,$V$3)*20</f>
        <v>660</v>
      </c>
      <c r="N12" s="39" t="s">
        <v>23</v>
      </c>
      <c r="O12" s="40">
        <v>20</v>
      </c>
      <c r="P12" s="41" t="s">
        <v>7</v>
      </c>
      <c r="Q12" s="40" t="s">
        <v>8</v>
      </c>
      <c r="R12" s="5"/>
      <c r="S12" s="55"/>
    </row>
    <row r="13" spans="1:19" ht="18.75">
      <c r="A13" s="54"/>
      <c r="B13" s="5"/>
      <c r="C13" s="5"/>
      <c r="D13" s="5"/>
      <c r="E13" s="39">
        <f ca="1">_XLL.ALEA.ENTRE.BORNES($U$2,$V$2)*10</f>
        <v>170</v>
      </c>
      <c r="F13" s="39" t="s">
        <v>23</v>
      </c>
      <c r="G13" s="40">
        <v>10</v>
      </c>
      <c r="H13" s="41" t="s">
        <v>7</v>
      </c>
      <c r="I13" s="40" t="s">
        <v>8</v>
      </c>
      <c r="J13" s="41"/>
      <c r="K13" s="39"/>
      <c r="L13" s="41"/>
      <c r="M13" s="39">
        <f ca="1">_XLL.ALEA.ENTRE.BORNES($U$3,$V$3)*20</f>
        <v>220</v>
      </c>
      <c r="N13" s="39" t="s">
        <v>23</v>
      </c>
      <c r="O13" s="40">
        <v>20</v>
      </c>
      <c r="P13" s="41" t="s">
        <v>7</v>
      </c>
      <c r="Q13" s="40" t="s">
        <v>8</v>
      </c>
      <c r="R13" s="5"/>
      <c r="S13" s="55"/>
    </row>
    <row r="14" spans="1:19" ht="15">
      <c r="A14" s="5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5"/>
    </row>
    <row r="15" spans="1:19" ht="15">
      <c r="A15" s="19" t="s">
        <v>162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</row>
    <row r="16" spans="1:19" ht="15">
      <c r="A16" s="54"/>
      <c r="B16" s="113" t="s">
        <v>150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4"/>
    </row>
    <row r="17" spans="1:19" ht="15">
      <c r="A17" s="54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4"/>
    </row>
    <row r="18" spans="1:19" ht="15">
      <c r="A18" s="54"/>
      <c r="B18" s="5" t="s">
        <v>151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5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30.75" customHeight="1">
      <c r="A21" s="107" t="s">
        <v>165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9"/>
      <c r="S21" s="51" t="s">
        <v>0</v>
      </c>
    </row>
    <row r="22" spans="1:19" ht="15" customHeight="1" hidden="1">
      <c r="A22" s="110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2"/>
      <c r="S22" s="10"/>
    </row>
    <row r="23" spans="1:19" ht="15">
      <c r="A23" s="30"/>
      <c r="B23" s="11"/>
      <c r="C23" s="52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53"/>
    </row>
    <row r="24" spans="1:19" ht="15">
      <c r="A24" s="19" t="s">
        <v>34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5"/>
    </row>
    <row r="25" spans="1:19" ht="18.75">
      <c r="A25" s="54"/>
      <c r="B25" s="5"/>
      <c r="C25" s="21"/>
      <c r="D25" s="5"/>
      <c r="E25" s="39">
        <f ca="1">_XLL.ALEA.ENTRE.BORNES($U$2,$V$2)*10</f>
        <v>750</v>
      </c>
      <c r="F25" s="39" t="s">
        <v>23</v>
      </c>
      <c r="G25" s="40">
        <v>10</v>
      </c>
      <c r="H25" s="41" t="s">
        <v>7</v>
      </c>
      <c r="I25" s="40" t="s">
        <v>8</v>
      </c>
      <c r="J25" s="40"/>
      <c r="K25" s="39"/>
      <c r="L25" s="41"/>
      <c r="M25" s="39">
        <f ca="1">_XLL.ALEA.ENTRE.BORNES($U$3,$V$3)*20</f>
        <v>200</v>
      </c>
      <c r="N25" s="39" t="s">
        <v>23</v>
      </c>
      <c r="O25" s="40">
        <v>20</v>
      </c>
      <c r="P25" s="41" t="s">
        <v>7</v>
      </c>
      <c r="Q25" s="40" t="s">
        <v>8</v>
      </c>
      <c r="R25" s="5"/>
      <c r="S25" s="55"/>
    </row>
    <row r="26" spans="1:19" ht="18.75">
      <c r="A26" s="54"/>
      <c r="B26" s="5"/>
      <c r="C26" s="21"/>
      <c r="D26" s="5"/>
      <c r="E26" s="39">
        <f ca="1">_XLL.ALEA.ENTRE.BORNES($U$2,$V$2)*10</f>
        <v>470</v>
      </c>
      <c r="F26" s="39" t="s">
        <v>23</v>
      </c>
      <c r="G26" s="40">
        <v>10</v>
      </c>
      <c r="H26" s="41" t="s">
        <v>7</v>
      </c>
      <c r="I26" s="40" t="s">
        <v>8</v>
      </c>
      <c r="J26" s="41"/>
      <c r="K26" s="39"/>
      <c r="L26" s="41"/>
      <c r="M26" s="39">
        <f ca="1">_XLL.ALEA.ENTRE.BORNES($U$3,$V$3)*20</f>
        <v>620</v>
      </c>
      <c r="N26" s="39" t="s">
        <v>23</v>
      </c>
      <c r="O26" s="40">
        <v>20</v>
      </c>
      <c r="P26" s="41" t="s">
        <v>7</v>
      </c>
      <c r="Q26" s="40" t="s">
        <v>8</v>
      </c>
      <c r="R26" s="5"/>
      <c r="S26" s="55"/>
    </row>
    <row r="27" spans="1:19" ht="18.75">
      <c r="A27" s="54"/>
      <c r="B27" s="5"/>
      <c r="C27" s="21"/>
      <c r="D27" s="5"/>
      <c r="E27" s="39">
        <f ca="1">_XLL.ALEA.ENTRE.BORNES($U$2,$V$2)*10</f>
        <v>280</v>
      </c>
      <c r="F27" s="39" t="s">
        <v>23</v>
      </c>
      <c r="G27" s="40">
        <v>10</v>
      </c>
      <c r="H27" s="41" t="s">
        <v>7</v>
      </c>
      <c r="I27" s="40" t="s">
        <v>8</v>
      </c>
      <c r="J27" s="41"/>
      <c r="K27" s="39"/>
      <c r="L27" s="41"/>
      <c r="M27" s="39">
        <f ca="1">_XLL.ALEA.ENTRE.BORNES($U$3,$V$3)*20</f>
        <v>80</v>
      </c>
      <c r="N27" s="39" t="s">
        <v>23</v>
      </c>
      <c r="O27" s="40">
        <v>20</v>
      </c>
      <c r="P27" s="41" t="s">
        <v>7</v>
      </c>
      <c r="Q27" s="40" t="s">
        <v>8</v>
      </c>
      <c r="R27" s="5"/>
      <c r="S27" s="55"/>
    </row>
    <row r="28" spans="1:19" ht="18.75">
      <c r="A28" s="54"/>
      <c r="B28" s="5"/>
      <c r="C28" s="21"/>
      <c r="D28" s="5"/>
      <c r="E28" s="39">
        <f ca="1">_XLL.ALEA.ENTRE.BORNES($U$2,$V$2)*10</f>
        <v>960</v>
      </c>
      <c r="F28" s="39" t="s">
        <v>23</v>
      </c>
      <c r="G28" s="40">
        <v>10</v>
      </c>
      <c r="H28" s="41" t="s">
        <v>7</v>
      </c>
      <c r="I28" s="40" t="s">
        <v>8</v>
      </c>
      <c r="J28" s="41"/>
      <c r="K28" s="39"/>
      <c r="L28" s="41"/>
      <c r="M28" s="39">
        <f ca="1">_XLL.ALEA.ENTRE.BORNES($U$3,$V$3)*20</f>
        <v>620</v>
      </c>
      <c r="N28" s="39" t="s">
        <v>23</v>
      </c>
      <c r="O28" s="40">
        <v>20</v>
      </c>
      <c r="P28" s="41" t="s">
        <v>7</v>
      </c>
      <c r="Q28" s="40" t="s">
        <v>8</v>
      </c>
      <c r="R28" s="5"/>
      <c r="S28" s="55"/>
    </row>
    <row r="29" spans="1:19" ht="18.75">
      <c r="A29" s="54"/>
      <c r="B29" s="5"/>
      <c r="C29" s="21"/>
      <c r="D29" s="5"/>
      <c r="E29" s="39">
        <f ca="1">_XLL.ALEA.ENTRE.BORNES($U$2,$V$2)*10</f>
        <v>340</v>
      </c>
      <c r="F29" s="39" t="s">
        <v>23</v>
      </c>
      <c r="G29" s="40">
        <v>10</v>
      </c>
      <c r="H29" s="41" t="s">
        <v>7</v>
      </c>
      <c r="I29" s="40" t="s">
        <v>8</v>
      </c>
      <c r="J29" s="41"/>
      <c r="K29" s="39"/>
      <c r="L29" s="41"/>
      <c r="M29" s="39">
        <f ca="1">_XLL.ALEA.ENTRE.BORNES($U$3,$V$3)*20</f>
        <v>440</v>
      </c>
      <c r="N29" s="39" t="s">
        <v>23</v>
      </c>
      <c r="O29" s="40">
        <v>20</v>
      </c>
      <c r="P29" s="41" t="s">
        <v>7</v>
      </c>
      <c r="Q29" s="40" t="s">
        <v>8</v>
      </c>
      <c r="R29" s="5"/>
      <c r="S29" s="55"/>
    </row>
    <row r="30" spans="1:19" ht="15">
      <c r="A30" s="5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5"/>
    </row>
    <row r="31" spans="1:19" ht="15">
      <c r="A31" s="19" t="s">
        <v>162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5"/>
    </row>
    <row r="32" spans="1:19" ht="15">
      <c r="A32" s="54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5"/>
    </row>
    <row r="33" spans="1:19" ht="15.75" customHeight="1">
      <c r="A33" s="54"/>
      <c r="B33" s="113" t="s">
        <v>152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4"/>
    </row>
    <row r="34" spans="1:19" ht="15">
      <c r="A34" s="54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4"/>
    </row>
    <row r="35" spans="1:19" ht="15">
      <c r="A35" s="5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5"/>
    </row>
    <row r="36" spans="1:19" ht="15">
      <c r="A36" s="5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3"/>
    </row>
    <row r="39" spans="1:19" ht="15">
      <c r="A39" s="19" t="s">
        <v>36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5"/>
    </row>
    <row r="40" spans="1:19" ht="15" customHeight="1">
      <c r="A40" s="5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5"/>
    </row>
    <row r="41" spans="1:19" ht="15">
      <c r="A41" s="5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5"/>
    </row>
    <row r="42" spans="1:19" ht="15">
      <c r="A42" s="5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5"/>
    </row>
    <row r="43" spans="1:19" ht="15">
      <c r="A43" s="5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5"/>
    </row>
    <row r="44" spans="1:19" ht="15">
      <c r="A44" s="5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5"/>
    </row>
    <row r="45" spans="1:19" ht="15">
      <c r="A45" s="5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5"/>
    </row>
    <row r="46" spans="1:19" ht="15">
      <c r="A46" s="5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5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10">
    <mergeCell ref="A21:R22"/>
    <mergeCell ref="B16:S17"/>
    <mergeCell ref="B33:S34"/>
    <mergeCell ref="A1:A4"/>
    <mergeCell ref="B1:R2"/>
    <mergeCell ref="S1:S4"/>
    <mergeCell ref="C4:R4"/>
    <mergeCell ref="A5:R6"/>
    <mergeCell ref="J3:R3"/>
    <mergeCell ref="S5:S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50"/>
  <sheetViews>
    <sheetView zoomScalePageLayoutView="0" workbookViewId="0" topLeftCell="A1">
      <selection activeCell="A39" sqref="A39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7109375" style="0" customWidth="1"/>
    <col min="5" max="5" width="4.00390625" style="0" customWidth="1"/>
    <col min="6" max="6" width="2.140625" style="0" customWidth="1"/>
    <col min="7" max="7" width="3.421875" style="0" customWidth="1"/>
    <col min="8" max="8" width="3.140625" style="0" customWidth="1"/>
    <col min="9" max="9" width="5.421875" style="0" customWidth="1"/>
    <col min="10" max="10" width="6.421875" style="0" customWidth="1"/>
    <col min="11" max="11" width="4.57421875" style="0" customWidth="1"/>
    <col min="12" max="12" width="2.140625" style="0" customWidth="1"/>
    <col min="13" max="13" width="4.28125" style="0" customWidth="1"/>
    <col min="14" max="14" width="2.140625" style="0" customWidth="1"/>
    <col min="15" max="15" width="4.0039062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5.710937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</cols>
  <sheetData>
    <row r="1" spans="1:22" ht="15.75" customHeight="1">
      <c r="A1" s="99"/>
      <c r="B1" s="87" t="s">
        <v>126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9"/>
      <c r="S1" s="83" t="s">
        <v>160</v>
      </c>
      <c r="T1" s="22" t="s">
        <v>2</v>
      </c>
      <c r="U1" s="23" t="s">
        <v>1</v>
      </c>
      <c r="V1" s="23" t="s">
        <v>3</v>
      </c>
    </row>
    <row r="2" spans="1:22" ht="15" customHeight="1">
      <c r="A2" s="100"/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2"/>
      <c r="S2" s="84"/>
      <c r="T2" t="s">
        <v>4</v>
      </c>
      <c r="U2">
        <v>1</v>
      </c>
      <c r="V2">
        <v>20</v>
      </c>
    </row>
    <row r="3" spans="1:22" ht="15" customHeight="1">
      <c r="A3" s="100"/>
      <c r="B3" s="5"/>
      <c r="C3" s="33"/>
      <c r="D3" s="33"/>
      <c r="E3" s="33"/>
      <c r="F3" s="33"/>
      <c r="G3" s="33"/>
      <c r="H3" s="33"/>
      <c r="I3" s="33"/>
      <c r="J3" s="102" t="s">
        <v>26</v>
      </c>
      <c r="K3" s="102"/>
      <c r="L3" s="102"/>
      <c r="M3" s="102"/>
      <c r="N3" s="102"/>
      <c r="O3" s="102"/>
      <c r="P3" s="102"/>
      <c r="Q3" s="102"/>
      <c r="R3" s="103"/>
      <c r="S3" s="84"/>
      <c r="T3" t="s">
        <v>5</v>
      </c>
      <c r="U3" s="21">
        <v>21</v>
      </c>
      <c r="V3" s="21">
        <v>100</v>
      </c>
    </row>
    <row r="4" spans="1:22" ht="15" customHeight="1">
      <c r="A4" s="101"/>
      <c r="B4" s="50"/>
      <c r="C4" s="93" t="s">
        <v>50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4"/>
      <c r="S4" s="86"/>
      <c r="U4">
        <v>1</v>
      </c>
      <c r="V4">
        <v>9</v>
      </c>
    </row>
    <row r="5" spans="1:19" ht="20.25" customHeight="1">
      <c r="A5" s="107" t="s">
        <v>153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9"/>
      <c r="S5" s="104" t="s">
        <v>0</v>
      </c>
    </row>
    <row r="6" spans="1:19" ht="11.25" customHeight="1">
      <c r="A6" s="11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2"/>
      <c r="S6" s="105"/>
    </row>
    <row r="7" spans="1:19" ht="15">
      <c r="A7" s="5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3"/>
    </row>
    <row r="8" spans="1:19" ht="15">
      <c r="A8" s="19" t="s">
        <v>34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5"/>
    </row>
    <row r="9" spans="1:19" ht="18.75">
      <c r="A9" s="54"/>
      <c r="B9" s="26"/>
      <c r="C9" s="5"/>
      <c r="D9" s="5"/>
      <c r="E9" s="39">
        <f ca="1">_XLL.ALEA.ENTRE.BORNES($U$2,$V$2)</f>
        <v>1</v>
      </c>
      <c r="F9" s="39" t="s">
        <v>18</v>
      </c>
      <c r="G9" s="40">
        <v>9</v>
      </c>
      <c r="H9" s="41" t="s">
        <v>7</v>
      </c>
      <c r="I9" s="40" t="s">
        <v>8</v>
      </c>
      <c r="J9" s="40"/>
      <c r="K9" s="39"/>
      <c r="L9" s="41"/>
      <c r="M9" s="39">
        <f ca="1">_XLL.ALEA.ENTRE.BORNES($U$3,$V$3)</f>
        <v>30</v>
      </c>
      <c r="N9" s="39" t="s">
        <v>18</v>
      </c>
      <c r="O9" s="40">
        <v>9</v>
      </c>
      <c r="P9" s="41" t="s">
        <v>7</v>
      </c>
      <c r="Q9" s="40" t="s">
        <v>8</v>
      </c>
      <c r="R9" s="26"/>
      <c r="S9" s="55"/>
    </row>
    <row r="10" spans="1:19" ht="18.75">
      <c r="A10" s="54"/>
      <c r="B10" s="5"/>
      <c r="C10" s="5"/>
      <c r="D10" s="5"/>
      <c r="E10" s="39">
        <f ca="1">_XLL.ALEA.ENTRE.BORNES($U$2,$V$2)</f>
        <v>6</v>
      </c>
      <c r="F10" s="39" t="s">
        <v>18</v>
      </c>
      <c r="G10" s="40">
        <v>9</v>
      </c>
      <c r="H10" s="41" t="s">
        <v>7</v>
      </c>
      <c r="I10" s="40" t="s">
        <v>8</v>
      </c>
      <c r="J10" s="41"/>
      <c r="K10" s="39"/>
      <c r="L10" s="41"/>
      <c r="M10" s="39">
        <f ca="1">_XLL.ALEA.ENTRE.BORNES($U$3,$V$3)</f>
        <v>65</v>
      </c>
      <c r="N10" s="39" t="s">
        <v>18</v>
      </c>
      <c r="O10" s="40">
        <v>9</v>
      </c>
      <c r="P10" s="41" t="s">
        <v>7</v>
      </c>
      <c r="Q10" s="40" t="s">
        <v>8</v>
      </c>
      <c r="R10" s="5"/>
      <c r="S10" s="55"/>
    </row>
    <row r="11" spans="1:19" ht="18.75">
      <c r="A11" s="54"/>
      <c r="B11" s="5"/>
      <c r="C11" s="5"/>
      <c r="D11" s="5"/>
      <c r="E11" s="39">
        <f ca="1">_XLL.ALEA.ENTRE.BORNES($U$2,$V$2)</f>
        <v>3</v>
      </c>
      <c r="F11" s="39" t="s">
        <v>18</v>
      </c>
      <c r="G11" s="40">
        <v>9</v>
      </c>
      <c r="H11" s="41" t="s">
        <v>7</v>
      </c>
      <c r="I11" s="40" t="s">
        <v>8</v>
      </c>
      <c r="J11" s="41"/>
      <c r="K11" s="39"/>
      <c r="L11" s="41"/>
      <c r="M11" s="39">
        <f ca="1">_XLL.ALEA.ENTRE.BORNES($U$3,$V$3)</f>
        <v>74</v>
      </c>
      <c r="N11" s="39" t="s">
        <v>18</v>
      </c>
      <c r="O11" s="40">
        <v>9</v>
      </c>
      <c r="P11" s="41" t="s">
        <v>7</v>
      </c>
      <c r="Q11" s="40" t="s">
        <v>8</v>
      </c>
      <c r="R11" s="5"/>
      <c r="S11" s="55"/>
    </row>
    <row r="12" spans="1:19" ht="18.75">
      <c r="A12" s="54"/>
      <c r="B12" s="5"/>
      <c r="C12" s="5"/>
      <c r="D12" s="5"/>
      <c r="E12" s="39">
        <f ca="1">_XLL.ALEA.ENTRE.BORNES($U$2,$V$2)</f>
        <v>7</v>
      </c>
      <c r="F12" s="39" t="s">
        <v>18</v>
      </c>
      <c r="G12" s="40">
        <v>9</v>
      </c>
      <c r="H12" s="41" t="s">
        <v>7</v>
      </c>
      <c r="I12" s="40" t="s">
        <v>8</v>
      </c>
      <c r="J12" s="41"/>
      <c r="K12" s="39"/>
      <c r="L12" s="41"/>
      <c r="M12" s="39">
        <f ca="1">_XLL.ALEA.ENTRE.BORNES($U$3,$V$3)</f>
        <v>92</v>
      </c>
      <c r="N12" s="39" t="s">
        <v>18</v>
      </c>
      <c r="O12" s="40">
        <v>9</v>
      </c>
      <c r="P12" s="41" t="s">
        <v>7</v>
      </c>
      <c r="Q12" s="40" t="s">
        <v>8</v>
      </c>
      <c r="R12" s="5"/>
      <c r="S12" s="55"/>
    </row>
    <row r="13" spans="1:19" ht="18.75">
      <c r="A13" s="54"/>
      <c r="B13" s="5"/>
      <c r="C13" s="5"/>
      <c r="D13" s="5"/>
      <c r="E13" s="39">
        <f ca="1">_XLL.ALEA.ENTRE.BORNES($U$2,$V$2)</f>
        <v>15</v>
      </c>
      <c r="F13" s="39" t="s">
        <v>18</v>
      </c>
      <c r="G13" s="40">
        <v>9</v>
      </c>
      <c r="H13" s="41" t="s">
        <v>7</v>
      </c>
      <c r="I13" s="40" t="s">
        <v>8</v>
      </c>
      <c r="J13" s="41"/>
      <c r="K13" s="39"/>
      <c r="L13" s="41"/>
      <c r="M13" s="39">
        <f ca="1">_XLL.ALEA.ENTRE.BORNES($U$3,$V$3)</f>
        <v>41</v>
      </c>
      <c r="N13" s="39" t="s">
        <v>18</v>
      </c>
      <c r="O13" s="40">
        <v>9</v>
      </c>
      <c r="P13" s="41" t="s">
        <v>7</v>
      </c>
      <c r="Q13" s="40" t="s">
        <v>8</v>
      </c>
      <c r="R13" s="5"/>
      <c r="S13" s="55"/>
    </row>
    <row r="14" spans="1:19" ht="15">
      <c r="A14" s="5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5"/>
    </row>
    <row r="15" spans="1:19" ht="15">
      <c r="A15" s="19" t="s">
        <v>162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</row>
    <row r="16" spans="1:19" ht="15">
      <c r="A16" s="5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5"/>
    </row>
    <row r="17" spans="1:19" ht="15">
      <c r="A17" s="54"/>
      <c r="B17" s="113" t="s">
        <v>155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4"/>
    </row>
    <row r="18" spans="1:19" ht="15">
      <c r="A18" s="54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4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30.75" customHeight="1">
      <c r="A21" s="107" t="s">
        <v>154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9"/>
      <c r="S21" s="51" t="s">
        <v>0</v>
      </c>
    </row>
    <row r="22" spans="1:19" ht="15" customHeight="1" hidden="1">
      <c r="A22" s="110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2"/>
      <c r="S22" s="10"/>
    </row>
    <row r="23" spans="1:19" ht="15">
      <c r="A23" s="30"/>
      <c r="B23" s="11"/>
      <c r="C23" s="52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53"/>
    </row>
    <row r="24" spans="1:19" ht="15">
      <c r="A24" s="19" t="s">
        <v>34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5"/>
    </row>
    <row r="25" spans="1:19" ht="18.75">
      <c r="A25" s="54"/>
      <c r="B25" s="5"/>
      <c r="C25" s="21"/>
      <c r="D25" s="5"/>
      <c r="E25" s="39">
        <f ca="1">_XLL.ALEA.ENTRE.BORNES($U$2,$V$2)</f>
        <v>4</v>
      </c>
      <c r="F25" s="39" t="s">
        <v>18</v>
      </c>
      <c r="G25" s="40">
        <v>9</v>
      </c>
      <c r="H25" s="41" t="s">
        <v>7</v>
      </c>
      <c r="I25" s="40" t="s">
        <v>8</v>
      </c>
      <c r="J25" s="40"/>
      <c r="K25" s="39"/>
      <c r="L25" s="41"/>
      <c r="M25" s="39">
        <f ca="1">_XLL.ALEA.ENTRE.BORNES($U$3,$V$3)</f>
        <v>86</v>
      </c>
      <c r="N25" s="39" t="s">
        <v>18</v>
      </c>
      <c r="O25" s="40">
        <v>9</v>
      </c>
      <c r="P25" s="41" t="s">
        <v>7</v>
      </c>
      <c r="Q25" s="40" t="s">
        <v>8</v>
      </c>
      <c r="R25" s="5"/>
      <c r="S25" s="55"/>
    </row>
    <row r="26" spans="1:19" ht="18.75">
      <c r="A26" s="54"/>
      <c r="B26" s="5"/>
      <c r="C26" s="21"/>
      <c r="D26" s="5"/>
      <c r="E26" s="39">
        <f ca="1">_XLL.ALEA.ENTRE.BORNES($U$2,$V$2)</f>
        <v>13</v>
      </c>
      <c r="F26" s="39" t="s">
        <v>18</v>
      </c>
      <c r="G26" s="40">
        <v>9</v>
      </c>
      <c r="H26" s="41" t="s">
        <v>7</v>
      </c>
      <c r="I26" s="40" t="s">
        <v>8</v>
      </c>
      <c r="J26" s="41"/>
      <c r="K26" s="39"/>
      <c r="L26" s="41"/>
      <c r="M26" s="39">
        <f ca="1">_XLL.ALEA.ENTRE.BORNES($U$3,$V$3)</f>
        <v>98</v>
      </c>
      <c r="N26" s="39" t="s">
        <v>18</v>
      </c>
      <c r="O26" s="40">
        <v>9</v>
      </c>
      <c r="P26" s="41" t="s">
        <v>7</v>
      </c>
      <c r="Q26" s="40" t="s">
        <v>8</v>
      </c>
      <c r="R26" s="5"/>
      <c r="S26" s="55"/>
    </row>
    <row r="27" spans="1:19" ht="18.75">
      <c r="A27" s="54"/>
      <c r="B27" s="5"/>
      <c r="C27" s="21"/>
      <c r="D27" s="5"/>
      <c r="E27" s="39">
        <f ca="1">_XLL.ALEA.ENTRE.BORNES($U$2,$V$2)</f>
        <v>20</v>
      </c>
      <c r="F27" s="39" t="s">
        <v>18</v>
      </c>
      <c r="G27" s="40">
        <v>9</v>
      </c>
      <c r="H27" s="41" t="s">
        <v>7</v>
      </c>
      <c r="I27" s="40" t="s">
        <v>8</v>
      </c>
      <c r="J27" s="41"/>
      <c r="K27" s="39"/>
      <c r="L27" s="41"/>
      <c r="M27" s="39">
        <f ca="1">_XLL.ALEA.ENTRE.BORNES($U$3,$V$3)</f>
        <v>73</v>
      </c>
      <c r="N27" s="39" t="s">
        <v>18</v>
      </c>
      <c r="O27" s="40">
        <v>9</v>
      </c>
      <c r="P27" s="41" t="s">
        <v>7</v>
      </c>
      <c r="Q27" s="40" t="s">
        <v>8</v>
      </c>
      <c r="R27" s="5"/>
      <c r="S27" s="55"/>
    </row>
    <row r="28" spans="1:19" ht="18.75">
      <c r="A28" s="54"/>
      <c r="B28" s="5"/>
      <c r="C28" s="21"/>
      <c r="D28" s="5"/>
      <c r="E28" s="39">
        <f ca="1">_XLL.ALEA.ENTRE.BORNES($U$2,$V$2)</f>
        <v>16</v>
      </c>
      <c r="F28" s="39" t="s">
        <v>18</v>
      </c>
      <c r="G28" s="40">
        <v>9</v>
      </c>
      <c r="H28" s="41" t="s">
        <v>7</v>
      </c>
      <c r="I28" s="40" t="s">
        <v>8</v>
      </c>
      <c r="J28" s="41"/>
      <c r="K28" s="39"/>
      <c r="L28" s="41"/>
      <c r="M28" s="39">
        <f ca="1">_XLL.ALEA.ENTRE.BORNES($U$3,$V$3)</f>
        <v>91</v>
      </c>
      <c r="N28" s="39" t="s">
        <v>18</v>
      </c>
      <c r="O28" s="40">
        <v>9</v>
      </c>
      <c r="P28" s="41" t="s">
        <v>7</v>
      </c>
      <c r="Q28" s="40" t="s">
        <v>8</v>
      </c>
      <c r="R28" s="5"/>
      <c r="S28" s="55"/>
    </row>
    <row r="29" spans="1:19" ht="18.75">
      <c r="A29" s="54"/>
      <c r="B29" s="5"/>
      <c r="C29" s="21"/>
      <c r="D29" s="5"/>
      <c r="E29" s="39">
        <f ca="1">_XLL.ALEA.ENTRE.BORNES($U$2,$V$2)</f>
        <v>12</v>
      </c>
      <c r="F29" s="39" t="s">
        <v>18</v>
      </c>
      <c r="G29" s="40">
        <v>9</v>
      </c>
      <c r="H29" s="41" t="s">
        <v>7</v>
      </c>
      <c r="I29" s="40" t="s">
        <v>8</v>
      </c>
      <c r="J29" s="41"/>
      <c r="K29" s="39"/>
      <c r="L29" s="41"/>
      <c r="M29" s="39">
        <f ca="1">_XLL.ALEA.ENTRE.BORNES($U$3,$V$3)</f>
        <v>86</v>
      </c>
      <c r="N29" s="39" t="s">
        <v>18</v>
      </c>
      <c r="O29" s="40">
        <v>9</v>
      </c>
      <c r="P29" s="41" t="s">
        <v>7</v>
      </c>
      <c r="Q29" s="40" t="s">
        <v>8</v>
      </c>
      <c r="R29" s="5"/>
      <c r="S29" s="55"/>
    </row>
    <row r="30" spans="1:19" ht="15">
      <c r="A30" s="5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5"/>
    </row>
    <row r="31" spans="1:19" ht="15">
      <c r="A31" s="19" t="s">
        <v>162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5"/>
    </row>
    <row r="32" spans="1:19" ht="15">
      <c r="A32" s="54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5"/>
    </row>
    <row r="33" spans="1:19" ht="15.75" customHeight="1">
      <c r="A33" s="54"/>
      <c r="B33" s="5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31"/>
    </row>
    <row r="34" spans="1:19" ht="15">
      <c r="A34" s="54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31"/>
    </row>
    <row r="35" spans="1:19" ht="15">
      <c r="A35" s="5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5"/>
    </row>
    <row r="36" spans="1:19" ht="15">
      <c r="A36" s="7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3"/>
    </row>
    <row r="39" spans="1:19" ht="15">
      <c r="A39" s="19" t="s">
        <v>36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5"/>
    </row>
    <row r="40" spans="1:19" ht="15" customHeight="1">
      <c r="A40" s="5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5"/>
    </row>
    <row r="41" spans="1:19" ht="15">
      <c r="A41" s="5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5"/>
    </row>
    <row r="42" spans="1:19" ht="15">
      <c r="A42" s="5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5"/>
    </row>
    <row r="43" spans="1:19" ht="15">
      <c r="A43" s="5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5"/>
    </row>
    <row r="44" spans="1:19" ht="15">
      <c r="A44" s="5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5"/>
    </row>
    <row r="45" spans="1:19" ht="15">
      <c r="A45" s="5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5"/>
    </row>
    <row r="46" spans="1:19" ht="15">
      <c r="A46" s="5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5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9">
    <mergeCell ref="A21:R22"/>
    <mergeCell ref="B17:S18"/>
    <mergeCell ref="J3:R3"/>
    <mergeCell ref="S5:S6"/>
    <mergeCell ref="A1:A4"/>
    <mergeCell ref="B1:R2"/>
    <mergeCell ref="S1:S4"/>
    <mergeCell ref="C4:R4"/>
    <mergeCell ref="A5:R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0"/>
  <sheetViews>
    <sheetView zoomScalePageLayoutView="0" workbookViewId="0" topLeftCell="A1">
      <selection activeCell="M25" sqref="M25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421875" style="0" customWidth="1"/>
    <col min="5" max="5" width="4.57421875" style="0" customWidth="1"/>
    <col min="6" max="6" width="2.140625" style="0" customWidth="1"/>
    <col min="7" max="7" width="3.421875" style="0" customWidth="1"/>
    <col min="8" max="8" width="3.140625" style="0" customWidth="1"/>
    <col min="9" max="9" width="5.421875" style="0" customWidth="1"/>
    <col min="10" max="10" width="6.421875" style="0" customWidth="1"/>
    <col min="11" max="11" width="4.57421875" style="0" customWidth="1"/>
    <col min="12" max="12" width="2.140625" style="0" customWidth="1"/>
    <col min="13" max="13" width="4.28125" style="0" customWidth="1"/>
    <col min="14" max="14" width="2.140625" style="0" customWidth="1"/>
    <col min="15" max="15" width="4.0039062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3" width="11.421875" style="0" customWidth="1"/>
  </cols>
  <sheetData>
    <row r="1" spans="1:22" ht="15.75" customHeight="1">
      <c r="A1" s="99"/>
      <c r="B1" s="87" t="s">
        <v>27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9"/>
      <c r="S1" s="83" t="s">
        <v>43</v>
      </c>
      <c r="T1" s="22" t="s">
        <v>2</v>
      </c>
      <c r="U1" s="23" t="s">
        <v>1</v>
      </c>
      <c r="V1" s="23" t="s">
        <v>3</v>
      </c>
    </row>
    <row r="2" spans="1:22" ht="15" customHeight="1">
      <c r="A2" s="100"/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2"/>
      <c r="S2" s="84"/>
      <c r="T2" t="s">
        <v>4</v>
      </c>
      <c r="U2">
        <v>11</v>
      </c>
      <c r="V2">
        <v>89</v>
      </c>
    </row>
    <row r="3" spans="1:22" ht="15" customHeight="1">
      <c r="A3" s="100"/>
      <c r="B3" s="5"/>
      <c r="C3" s="33"/>
      <c r="D3" s="33"/>
      <c r="E3" s="33"/>
      <c r="F3" s="33"/>
      <c r="G3" s="33"/>
      <c r="H3" s="33"/>
      <c r="I3" s="33"/>
      <c r="J3" s="102" t="s">
        <v>26</v>
      </c>
      <c r="K3" s="102"/>
      <c r="L3" s="102"/>
      <c r="M3" s="102"/>
      <c r="N3" s="102"/>
      <c r="O3" s="102"/>
      <c r="P3" s="102"/>
      <c r="Q3" s="102"/>
      <c r="R3" s="103"/>
      <c r="S3" s="85"/>
      <c r="T3" t="s">
        <v>5</v>
      </c>
      <c r="U3" s="21">
        <v>2</v>
      </c>
      <c r="V3" s="21">
        <v>9</v>
      </c>
    </row>
    <row r="4" spans="1:19" ht="15" customHeight="1">
      <c r="A4" s="101"/>
      <c r="B4" s="44"/>
      <c r="C4" s="93" t="s">
        <v>28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4"/>
      <c r="S4" s="86"/>
    </row>
    <row r="5" spans="1:19" ht="20.25" customHeight="1">
      <c r="A5" s="107" t="s">
        <v>44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9"/>
      <c r="S5" s="104" t="s">
        <v>0</v>
      </c>
    </row>
    <row r="6" spans="1:19" ht="11.25" customHeight="1">
      <c r="A6" s="11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2"/>
      <c r="S6" s="105"/>
    </row>
    <row r="7" spans="1:19" ht="15">
      <c r="A7" s="4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7"/>
    </row>
    <row r="8" spans="1:19" ht="15">
      <c r="A8" s="19" t="s">
        <v>34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9"/>
    </row>
    <row r="9" spans="1:19" ht="18.75">
      <c r="A9" s="48"/>
      <c r="B9" s="26"/>
      <c r="C9" s="21"/>
      <c r="D9" s="5"/>
      <c r="E9" s="39">
        <f ca="1">_XLL.ALEA.ENTRE.BORNES($U$2,$V$2)</f>
        <v>57</v>
      </c>
      <c r="F9" s="41" t="s">
        <v>6</v>
      </c>
      <c r="G9" s="39">
        <f ca="1">_XLL.ALEA.ENTRE.BORNES($U$3,$V$3)</f>
        <v>7</v>
      </c>
      <c r="H9" s="41" t="s">
        <v>7</v>
      </c>
      <c r="I9" s="40" t="s">
        <v>8</v>
      </c>
      <c r="J9" s="40"/>
      <c r="K9" s="39"/>
      <c r="L9" s="41"/>
      <c r="M9" s="39">
        <f ca="1">_XLL.ALEA.ENTRE.BORNES($U$2,$V$2)</f>
        <v>51</v>
      </c>
      <c r="N9" s="41" t="s">
        <v>6</v>
      </c>
      <c r="O9" s="39">
        <f ca="1">_XLL.ALEA.ENTRE.BORNES($U$3,$V$3)</f>
        <v>2</v>
      </c>
      <c r="P9" s="41" t="s">
        <v>7</v>
      </c>
      <c r="Q9" s="40" t="s">
        <v>8</v>
      </c>
      <c r="R9" s="26"/>
      <c r="S9" s="49"/>
    </row>
    <row r="10" spans="1:19" ht="18.75">
      <c r="A10" s="48"/>
      <c r="B10" s="5"/>
      <c r="C10" s="21"/>
      <c r="D10" s="5"/>
      <c r="E10" s="39">
        <f ca="1">_XLL.ALEA.ENTRE.BORNES($U$2,$V$2)</f>
        <v>23</v>
      </c>
      <c r="F10" s="41" t="s">
        <v>6</v>
      </c>
      <c r="G10" s="39">
        <f ca="1">_XLL.ALEA.ENTRE.BORNES($U$3,$V$3)</f>
        <v>8</v>
      </c>
      <c r="H10" s="41" t="s">
        <v>7</v>
      </c>
      <c r="I10" s="40" t="s">
        <v>8</v>
      </c>
      <c r="J10" s="41"/>
      <c r="K10" s="39"/>
      <c r="L10" s="41"/>
      <c r="M10" s="39">
        <f ca="1">_XLL.ALEA.ENTRE.BORNES($U$2,$V$2)</f>
        <v>52</v>
      </c>
      <c r="N10" s="41" t="s">
        <v>6</v>
      </c>
      <c r="O10" s="39">
        <f ca="1">_XLL.ALEA.ENTRE.BORNES($U$3,$V$3)</f>
        <v>3</v>
      </c>
      <c r="P10" s="41" t="s">
        <v>7</v>
      </c>
      <c r="Q10" s="40" t="s">
        <v>8</v>
      </c>
      <c r="R10" s="5"/>
      <c r="S10" s="49"/>
    </row>
    <row r="11" spans="1:19" ht="18.75">
      <c r="A11" s="48"/>
      <c r="B11" s="5"/>
      <c r="C11" s="21"/>
      <c r="D11" s="5"/>
      <c r="E11" s="39">
        <f ca="1">_XLL.ALEA.ENTRE.BORNES($U$2,$V$2)</f>
        <v>55</v>
      </c>
      <c r="F11" s="41" t="s">
        <v>6</v>
      </c>
      <c r="G11" s="39">
        <f ca="1">_XLL.ALEA.ENTRE.BORNES($U$3,$V$3)</f>
        <v>5</v>
      </c>
      <c r="H11" s="41" t="s">
        <v>7</v>
      </c>
      <c r="I11" s="40" t="s">
        <v>8</v>
      </c>
      <c r="J11" s="41"/>
      <c r="K11" s="39"/>
      <c r="L11" s="41"/>
      <c r="M11" s="39">
        <f ca="1">_XLL.ALEA.ENTRE.BORNES($U$2,$V$2)</f>
        <v>58</v>
      </c>
      <c r="N11" s="41" t="s">
        <v>6</v>
      </c>
      <c r="O11" s="39">
        <f ca="1">_XLL.ALEA.ENTRE.BORNES($U$3,$V$3)</f>
        <v>6</v>
      </c>
      <c r="P11" s="41" t="s">
        <v>7</v>
      </c>
      <c r="Q11" s="40" t="s">
        <v>8</v>
      </c>
      <c r="R11" s="5"/>
      <c r="S11" s="49"/>
    </row>
    <row r="12" spans="1:19" ht="18.75">
      <c r="A12" s="48"/>
      <c r="B12" s="5"/>
      <c r="C12" s="21"/>
      <c r="D12" s="5"/>
      <c r="E12" s="39">
        <f ca="1">_XLL.ALEA.ENTRE.BORNES($U$2,$V$2)</f>
        <v>24</v>
      </c>
      <c r="F12" s="41" t="s">
        <v>6</v>
      </c>
      <c r="G12" s="39">
        <f ca="1">_XLL.ALEA.ENTRE.BORNES($U$3,$V$3)</f>
        <v>7</v>
      </c>
      <c r="H12" s="41" t="s">
        <v>7</v>
      </c>
      <c r="I12" s="40" t="s">
        <v>8</v>
      </c>
      <c r="J12" s="41"/>
      <c r="K12" s="39"/>
      <c r="L12" s="41"/>
      <c r="M12" s="39">
        <f ca="1">_XLL.ALEA.ENTRE.BORNES($U$2,$V$2)</f>
        <v>22</v>
      </c>
      <c r="N12" s="41" t="s">
        <v>6</v>
      </c>
      <c r="O12" s="39">
        <f ca="1">_XLL.ALEA.ENTRE.BORNES($U$3,$V$3)</f>
        <v>2</v>
      </c>
      <c r="P12" s="41" t="s">
        <v>7</v>
      </c>
      <c r="Q12" s="40" t="s">
        <v>8</v>
      </c>
      <c r="R12" s="5"/>
      <c r="S12" s="49"/>
    </row>
    <row r="13" spans="1:19" ht="18.75">
      <c r="A13" s="48"/>
      <c r="B13" s="5"/>
      <c r="C13" s="21"/>
      <c r="D13" s="5"/>
      <c r="E13" s="39">
        <f ca="1">_XLL.ALEA.ENTRE.BORNES($U$2,$V$2)</f>
        <v>45</v>
      </c>
      <c r="F13" s="41" t="s">
        <v>6</v>
      </c>
      <c r="G13" s="39">
        <f ca="1">_XLL.ALEA.ENTRE.BORNES($U$3,$V$3)</f>
        <v>6</v>
      </c>
      <c r="H13" s="41" t="s">
        <v>7</v>
      </c>
      <c r="I13" s="40" t="s">
        <v>8</v>
      </c>
      <c r="J13" s="41"/>
      <c r="K13" s="39"/>
      <c r="L13" s="41"/>
      <c r="M13" s="39">
        <f ca="1">_XLL.ALEA.ENTRE.BORNES($U$2,$V$2)</f>
        <v>26</v>
      </c>
      <c r="N13" s="41" t="s">
        <v>6</v>
      </c>
      <c r="O13" s="39">
        <f ca="1">_XLL.ALEA.ENTRE.BORNES($U$3,$V$3)</f>
        <v>6</v>
      </c>
      <c r="P13" s="41" t="s">
        <v>7</v>
      </c>
      <c r="Q13" s="40" t="s">
        <v>8</v>
      </c>
      <c r="R13" s="5"/>
      <c r="S13" s="49"/>
    </row>
    <row r="14" spans="1:19" ht="15">
      <c r="A14" s="48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9"/>
    </row>
    <row r="15" spans="1:19" ht="15">
      <c r="A15" s="19" t="s">
        <v>37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9"/>
    </row>
    <row r="16" spans="1:19" ht="15">
      <c r="A16" s="48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49"/>
    </row>
    <row r="17" spans="1:19" ht="15">
      <c r="A17" s="48"/>
      <c r="B17" s="60" t="s">
        <v>46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49"/>
    </row>
    <row r="18" spans="1:19" ht="15">
      <c r="A18" s="48"/>
      <c r="B18" s="5"/>
      <c r="C18" s="5"/>
      <c r="D18" s="5"/>
      <c r="E18" s="5"/>
      <c r="F18" s="5"/>
      <c r="G18" s="5" t="s">
        <v>11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49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30.75" customHeight="1">
      <c r="A21" s="107" t="s">
        <v>45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9"/>
      <c r="S21" s="45" t="s">
        <v>0</v>
      </c>
    </row>
    <row r="22" spans="1:19" ht="15" customHeight="1" hidden="1">
      <c r="A22" s="110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2"/>
      <c r="S22" s="10"/>
    </row>
    <row r="23" spans="1:19" ht="15">
      <c r="A23" s="30"/>
      <c r="B23" s="11"/>
      <c r="C23" s="46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47"/>
    </row>
    <row r="24" spans="1:19" ht="15">
      <c r="A24" s="19" t="s">
        <v>34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9"/>
    </row>
    <row r="25" spans="1:19" ht="18.75">
      <c r="A25" s="48"/>
      <c r="B25" s="5"/>
      <c r="C25" s="21"/>
      <c r="D25" s="5"/>
      <c r="E25" s="39">
        <f ca="1">_XLL.ALEA.ENTRE.BORNES($U$2,$V$2)</f>
        <v>73</v>
      </c>
      <c r="F25" s="41" t="s">
        <v>6</v>
      </c>
      <c r="G25" s="39">
        <f ca="1">_XLL.ALEA.ENTRE.BORNES($U$3,$V$3)</f>
        <v>4</v>
      </c>
      <c r="H25" s="41" t="s">
        <v>7</v>
      </c>
      <c r="I25" s="40" t="s">
        <v>8</v>
      </c>
      <c r="J25" s="40"/>
      <c r="K25" s="39"/>
      <c r="L25" s="41"/>
      <c r="M25" s="39">
        <f ca="1">_XLL.ALEA.ENTRE.BORNES($U$2,$V$2)</f>
        <v>71</v>
      </c>
      <c r="N25" s="41" t="s">
        <v>6</v>
      </c>
      <c r="O25" s="39">
        <f ca="1">_XLL.ALEA.ENTRE.BORNES($U$3,$V$3)</f>
        <v>7</v>
      </c>
      <c r="P25" s="41" t="s">
        <v>7</v>
      </c>
      <c r="Q25" s="40" t="s">
        <v>8</v>
      </c>
      <c r="R25" s="5"/>
      <c r="S25" s="49"/>
    </row>
    <row r="26" spans="1:19" ht="18.75">
      <c r="A26" s="48"/>
      <c r="B26" s="5"/>
      <c r="C26" s="21"/>
      <c r="D26" s="5"/>
      <c r="E26" s="39">
        <f ca="1">_XLL.ALEA.ENTRE.BORNES($U$2,$V$2)</f>
        <v>39</v>
      </c>
      <c r="F26" s="41" t="s">
        <v>6</v>
      </c>
      <c r="G26" s="39">
        <f ca="1">_XLL.ALEA.ENTRE.BORNES($U$3,$V$3)</f>
        <v>5</v>
      </c>
      <c r="H26" s="41" t="s">
        <v>7</v>
      </c>
      <c r="I26" s="40" t="s">
        <v>8</v>
      </c>
      <c r="J26" s="41"/>
      <c r="K26" s="39"/>
      <c r="L26" s="41"/>
      <c r="M26" s="39">
        <f ca="1">_XLL.ALEA.ENTRE.BORNES($U$2,$V$2)</f>
        <v>53</v>
      </c>
      <c r="N26" s="41" t="s">
        <v>6</v>
      </c>
      <c r="O26" s="39">
        <f ca="1">_XLL.ALEA.ENTRE.BORNES($U$3,$V$3)</f>
        <v>2</v>
      </c>
      <c r="P26" s="41" t="s">
        <v>7</v>
      </c>
      <c r="Q26" s="40" t="s">
        <v>8</v>
      </c>
      <c r="R26" s="5"/>
      <c r="S26" s="49"/>
    </row>
    <row r="27" spans="1:19" ht="18.75">
      <c r="A27" s="48"/>
      <c r="B27" s="5"/>
      <c r="C27" s="21"/>
      <c r="D27" s="5"/>
      <c r="E27" s="39">
        <f ca="1">_XLL.ALEA.ENTRE.BORNES($U$2,$V$2)</f>
        <v>32</v>
      </c>
      <c r="F27" s="41" t="s">
        <v>6</v>
      </c>
      <c r="G27" s="39">
        <f ca="1">_XLL.ALEA.ENTRE.BORNES($U$3,$V$3)</f>
        <v>5</v>
      </c>
      <c r="H27" s="41" t="s">
        <v>7</v>
      </c>
      <c r="I27" s="40" t="s">
        <v>8</v>
      </c>
      <c r="J27" s="41"/>
      <c r="K27" s="39"/>
      <c r="L27" s="41"/>
      <c r="M27" s="39">
        <f ca="1">_XLL.ALEA.ENTRE.BORNES($U$2,$V$2)</f>
        <v>76</v>
      </c>
      <c r="N27" s="41" t="s">
        <v>6</v>
      </c>
      <c r="O27" s="39">
        <f ca="1">_XLL.ALEA.ENTRE.BORNES($U$3,$V$3)</f>
        <v>8</v>
      </c>
      <c r="P27" s="41" t="s">
        <v>7</v>
      </c>
      <c r="Q27" s="40" t="s">
        <v>8</v>
      </c>
      <c r="R27" s="5"/>
      <c r="S27" s="49"/>
    </row>
    <row r="28" spans="1:19" ht="18.75">
      <c r="A28" s="48"/>
      <c r="B28" s="5"/>
      <c r="C28" s="21"/>
      <c r="D28" s="5"/>
      <c r="E28" s="39">
        <f ca="1">_XLL.ALEA.ENTRE.BORNES($U$2,$V$2)</f>
        <v>45</v>
      </c>
      <c r="F28" s="41" t="s">
        <v>6</v>
      </c>
      <c r="G28" s="39">
        <f ca="1">_XLL.ALEA.ENTRE.BORNES($U$3,$V$3)</f>
        <v>7</v>
      </c>
      <c r="H28" s="41" t="s">
        <v>7</v>
      </c>
      <c r="I28" s="40" t="s">
        <v>8</v>
      </c>
      <c r="J28" s="41"/>
      <c r="K28" s="39"/>
      <c r="L28" s="41"/>
      <c r="M28" s="39">
        <f ca="1">_XLL.ALEA.ENTRE.BORNES($U$2,$V$2)</f>
        <v>49</v>
      </c>
      <c r="N28" s="41" t="s">
        <v>6</v>
      </c>
      <c r="O28" s="39">
        <f ca="1">_XLL.ALEA.ENTRE.BORNES($U$3,$V$3)</f>
        <v>3</v>
      </c>
      <c r="P28" s="41" t="s">
        <v>7</v>
      </c>
      <c r="Q28" s="40" t="s">
        <v>8</v>
      </c>
      <c r="R28" s="5"/>
      <c r="S28" s="49"/>
    </row>
    <row r="29" spans="1:19" ht="18.75">
      <c r="A29" s="48"/>
      <c r="B29" s="5"/>
      <c r="C29" s="21"/>
      <c r="D29" s="5"/>
      <c r="E29" s="39">
        <f ca="1">_XLL.ALEA.ENTRE.BORNES($U$2,$V$2)</f>
        <v>43</v>
      </c>
      <c r="F29" s="41" t="s">
        <v>6</v>
      </c>
      <c r="G29" s="39">
        <f ca="1">_XLL.ALEA.ENTRE.BORNES($U$3,$V$3)</f>
        <v>9</v>
      </c>
      <c r="H29" s="41" t="s">
        <v>7</v>
      </c>
      <c r="I29" s="40" t="s">
        <v>8</v>
      </c>
      <c r="J29" s="41"/>
      <c r="K29" s="39"/>
      <c r="L29" s="41"/>
      <c r="M29" s="39">
        <f ca="1">_XLL.ALEA.ENTRE.BORNES($U$2,$V$2)</f>
        <v>32</v>
      </c>
      <c r="N29" s="41" t="s">
        <v>6</v>
      </c>
      <c r="O29" s="39">
        <f ca="1">_XLL.ALEA.ENTRE.BORNES($U$3,$V$3)</f>
        <v>5</v>
      </c>
      <c r="P29" s="41" t="s">
        <v>7</v>
      </c>
      <c r="Q29" s="40" t="s">
        <v>8</v>
      </c>
      <c r="R29" s="5"/>
      <c r="S29" s="49"/>
    </row>
    <row r="30" spans="1:19" ht="15">
      <c r="A30" s="48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9"/>
    </row>
    <row r="31" spans="1:19" ht="15">
      <c r="A31" s="19" t="s">
        <v>37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9"/>
    </row>
    <row r="32" spans="1:19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9"/>
    </row>
    <row r="33" spans="1:19" ht="15.75" customHeight="1">
      <c r="A33" s="48"/>
      <c r="B33" s="113" t="s">
        <v>48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4"/>
    </row>
    <row r="34" spans="1:19" ht="15">
      <c r="A34" s="48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4"/>
    </row>
    <row r="35" spans="1:19" ht="15">
      <c r="A35" s="48"/>
      <c r="B35" s="60" t="s">
        <v>47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49"/>
    </row>
    <row r="36" spans="1:19" ht="15">
      <c r="A36" s="48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7"/>
    </row>
    <row r="39" spans="1:19" ht="15">
      <c r="A39" s="19" t="s">
        <v>36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9"/>
    </row>
    <row r="40" spans="1:19" ht="15" customHeight="1">
      <c r="A40" s="48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9"/>
    </row>
    <row r="41" spans="1:19" ht="15">
      <c r="A41" s="48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9"/>
    </row>
    <row r="42" spans="1:19" ht="15">
      <c r="A42" s="48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9"/>
    </row>
    <row r="43" spans="1:19" ht="15">
      <c r="A43" s="48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9"/>
    </row>
    <row r="44" spans="1:19" ht="15">
      <c r="A44" s="48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9"/>
    </row>
    <row r="45" spans="1:19" ht="15">
      <c r="A45" s="48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49"/>
    </row>
    <row r="46" spans="1:19" ht="15">
      <c r="A46" s="48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49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9">
    <mergeCell ref="A5:R6"/>
    <mergeCell ref="A21:R22"/>
    <mergeCell ref="B33:S34"/>
    <mergeCell ref="A1:A4"/>
    <mergeCell ref="B1:R2"/>
    <mergeCell ref="S1:S4"/>
    <mergeCell ref="C4:R4"/>
    <mergeCell ref="J3:R3"/>
    <mergeCell ref="S5:S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L41" sqref="L41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5.28125" style="0" customWidth="1"/>
    <col min="5" max="5" width="2.140625" style="0" customWidth="1"/>
    <col min="6" max="6" width="3.421875" style="0" customWidth="1"/>
    <col min="7" max="7" width="3.140625" style="0" customWidth="1"/>
    <col min="8" max="8" width="5.421875" style="0" customWidth="1"/>
    <col min="9" max="9" width="6.421875" style="0" customWidth="1"/>
    <col min="10" max="10" width="4.57421875" style="0" customWidth="1"/>
    <col min="11" max="11" width="1.28515625" style="0" customWidth="1"/>
    <col min="12" max="12" width="5.57421875" style="0" customWidth="1"/>
    <col min="13" max="13" width="2.140625" style="0" customWidth="1"/>
    <col min="14" max="14" width="4.00390625" style="0" customWidth="1"/>
    <col min="15" max="15" width="3.00390625" style="0" customWidth="1"/>
    <col min="16" max="16" width="5.7109375" style="0" customWidth="1"/>
    <col min="17" max="17" width="3.28125" style="0" customWidth="1"/>
    <col min="18" max="18" width="16.28125" style="0" customWidth="1"/>
    <col min="19" max="19" width="26.00390625" style="0" hidden="1" customWidth="1"/>
    <col min="20" max="20" width="7.28125" style="0" hidden="1" customWidth="1"/>
    <col min="21" max="21" width="6.421875" style="0" hidden="1" customWidth="1"/>
  </cols>
  <sheetData>
    <row r="1" spans="1:21" ht="15.75" customHeight="1">
      <c r="A1" s="99"/>
      <c r="B1" s="87" t="s">
        <v>27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9"/>
      <c r="R1" s="83" t="s">
        <v>49</v>
      </c>
      <c r="S1" s="22" t="s">
        <v>2</v>
      </c>
      <c r="T1" s="23" t="s">
        <v>1</v>
      </c>
      <c r="U1" s="23" t="s">
        <v>3</v>
      </c>
    </row>
    <row r="2" spans="1:21" ht="15" customHeight="1">
      <c r="A2" s="100"/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  <c r="R2" s="84"/>
      <c r="S2" t="s">
        <v>4</v>
      </c>
      <c r="T2">
        <v>11</v>
      </c>
      <c r="U2">
        <v>250</v>
      </c>
    </row>
    <row r="3" spans="1:21" ht="15" customHeight="1">
      <c r="A3" s="100"/>
      <c r="B3" s="5"/>
      <c r="C3" s="33"/>
      <c r="D3" s="33"/>
      <c r="E3" s="33"/>
      <c r="F3" s="33"/>
      <c r="G3" s="33"/>
      <c r="H3" s="33"/>
      <c r="I3" s="102" t="s">
        <v>26</v>
      </c>
      <c r="J3" s="102"/>
      <c r="K3" s="102"/>
      <c r="L3" s="102"/>
      <c r="M3" s="102"/>
      <c r="N3" s="102"/>
      <c r="O3" s="102"/>
      <c r="P3" s="102"/>
      <c r="Q3" s="103"/>
      <c r="R3" s="85"/>
      <c r="S3" t="s">
        <v>5</v>
      </c>
      <c r="T3" s="21">
        <v>2</v>
      </c>
      <c r="U3" s="21">
        <v>9</v>
      </c>
    </row>
    <row r="4" spans="1:18" ht="15" customHeight="1">
      <c r="A4" s="101"/>
      <c r="B4" s="44"/>
      <c r="C4" s="93" t="s">
        <v>50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  <c r="R4" s="86"/>
    </row>
    <row r="5" spans="1:18" ht="20.25" customHeight="1">
      <c r="A5" s="107" t="s">
        <v>51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9"/>
      <c r="R5" s="104" t="s">
        <v>0</v>
      </c>
    </row>
    <row r="6" spans="1:18" ht="11.25" customHeight="1">
      <c r="A6" s="11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  <c r="R6" s="105"/>
    </row>
    <row r="7" spans="1:18" ht="15">
      <c r="A7" s="4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47"/>
    </row>
    <row r="8" spans="1:18" ht="15">
      <c r="A8" s="19" t="s">
        <v>34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49"/>
    </row>
    <row r="9" spans="1:18" ht="18.75">
      <c r="A9" s="48"/>
      <c r="B9" s="26"/>
      <c r="C9" s="21"/>
      <c r="D9" s="39">
        <f ca="1">_XLL.ALEA.ENTRE.BORNES($T$2,$U$2)</f>
        <v>59</v>
      </c>
      <c r="E9" s="41" t="s">
        <v>6</v>
      </c>
      <c r="F9" s="39">
        <v>9</v>
      </c>
      <c r="G9" s="41" t="s">
        <v>7</v>
      </c>
      <c r="H9" s="40" t="s">
        <v>8</v>
      </c>
      <c r="I9" s="40"/>
      <c r="J9" s="39"/>
      <c r="K9" s="41"/>
      <c r="L9" s="39">
        <f ca="1">_XLL.ALEA.ENTRE.BORNES($T$2,$U$2)</f>
        <v>26</v>
      </c>
      <c r="M9" s="41" t="s">
        <v>6</v>
      </c>
      <c r="N9" s="39">
        <v>11</v>
      </c>
      <c r="O9" s="41" t="s">
        <v>7</v>
      </c>
      <c r="P9" s="40" t="s">
        <v>8</v>
      </c>
      <c r="Q9" s="26"/>
      <c r="R9" s="49"/>
    </row>
    <row r="10" spans="1:18" ht="18.75">
      <c r="A10" s="48"/>
      <c r="B10" s="5"/>
      <c r="C10" s="21"/>
      <c r="D10" s="39">
        <f ca="1">_XLL.ALEA.ENTRE.BORNES($T$2,$U$2)</f>
        <v>174</v>
      </c>
      <c r="E10" s="41" t="s">
        <v>6</v>
      </c>
      <c r="F10" s="39">
        <v>9</v>
      </c>
      <c r="G10" s="41" t="s">
        <v>7</v>
      </c>
      <c r="H10" s="40" t="s">
        <v>8</v>
      </c>
      <c r="I10" s="41"/>
      <c r="J10" s="39"/>
      <c r="K10" s="41"/>
      <c r="L10" s="39">
        <f ca="1">_XLL.ALEA.ENTRE.BORNES($T$2,$U$2)</f>
        <v>69</v>
      </c>
      <c r="M10" s="41" t="s">
        <v>6</v>
      </c>
      <c r="N10" s="39">
        <v>11</v>
      </c>
      <c r="O10" s="41" t="s">
        <v>7</v>
      </c>
      <c r="P10" s="40" t="s">
        <v>8</v>
      </c>
      <c r="Q10" s="5"/>
      <c r="R10" s="49"/>
    </row>
    <row r="11" spans="1:18" ht="18.75">
      <c r="A11" s="48"/>
      <c r="B11" s="5"/>
      <c r="C11" s="21"/>
      <c r="D11" s="39">
        <f ca="1">_XLL.ALEA.ENTRE.BORNES($T$2,$U$2)</f>
        <v>69</v>
      </c>
      <c r="E11" s="41" t="s">
        <v>6</v>
      </c>
      <c r="F11" s="39">
        <v>9</v>
      </c>
      <c r="G11" s="41" t="s">
        <v>7</v>
      </c>
      <c r="H11" s="40" t="s">
        <v>8</v>
      </c>
      <c r="I11" s="41"/>
      <c r="J11" s="39"/>
      <c r="K11" s="41"/>
      <c r="L11" s="39">
        <f ca="1">_XLL.ALEA.ENTRE.BORNES($T$2,$U$2)</f>
        <v>104</v>
      </c>
      <c r="M11" s="41" t="s">
        <v>6</v>
      </c>
      <c r="N11" s="39">
        <v>11</v>
      </c>
      <c r="O11" s="41" t="s">
        <v>7</v>
      </c>
      <c r="P11" s="40" t="s">
        <v>8</v>
      </c>
      <c r="Q11" s="5"/>
      <c r="R11" s="49"/>
    </row>
    <row r="12" spans="1:18" ht="18.75">
      <c r="A12" s="48"/>
      <c r="B12" s="5"/>
      <c r="C12" s="21"/>
      <c r="D12" s="39">
        <f ca="1">_XLL.ALEA.ENTRE.BORNES($T$2,$U$2)</f>
        <v>208</v>
      </c>
      <c r="E12" s="41" t="s">
        <v>6</v>
      </c>
      <c r="F12" s="39">
        <v>9</v>
      </c>
      <c r="G12" s="41" t="s">
        <v>7</v>
      </c>
      <c r="H12" s="40" t="s">
        <v>8</v>
      </c>
      <c r="I12" s="41"/>
      <c r="J12" s="39"/>
      <c r="K12" s="41"/>
      <c r="L12" s="39">
        <f ca="1">_XLL.ALEA.ENTRE.BORNES($T$2,$U$2)</f>
        <v>158</v>
      </c>
      <c r="M12" s="41" t="s">
        <v>6</v>
      </c>
      <c r="N12" s="39">
        <v>11</v>
      </c>
      <c r="O12" s="41" t="s">
        <v>7</v>
      </c>
      <c r="P12" s="40" t="s">
        <v>8</v>
      </c>
      <c r="Q12" s="5"/>
      <c r="R12" s="49"/>
    </row>
    <row r="13" spans="1:18" ht="18.75">
      <c r="A13" s="48"/>
      <c r="B13" s="5"/>
      <c r="C13" s="21"/>
      <c r="D13" s="39">
        <f ca="1">_XLL.ALEA.ENTRE.BORNES($T$2,$U$2)</f>
        <v>92</v>
      </c>
      <c r="E13" s="41" t="s">
        <v>6</v>
      </c>
      <c r="F13" s="39">
        <v>9</v>
      </c>
      <c r="G13" s="41" t="s">
        <v>7</v>
      </c>
      <c r="H13" s="40" t="s">
        <v>8</v>
      </c>
      <c r="I13" s="41"/>
      <c r="J13" s="39"/>
      <c r="K13" s="41"/>
      <c r="L13" s="39">
        <f ca="1">_XLL.ALEA.ENTRE.BORNES($T$2,$U$2)</f>
        <v>162</v>
      </c>
      <c r="M13" s="41" t="s">
        <v>6</v>
      </c>
      <c r="N13" s="39">
        <v>11</v>
      </c>
      <c r="O13" s="41" t="s">
        <v>7</v>
      </c>
      <c r="P13" s="40" t="s">
        <v>8</v>
      </c>
      <c r="Q13" s="5"/>
      <c r="R13" s="49"/>
    </row>
    <row r="14" spans="1:18" ht="15">
      <c r="A14" s="48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49"/>
    </row>
    <row r="15" spans="1:18" ht="15">
      <c r="A15" s="19" t="s">
        <v>37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49"/>
    </row>
    <row r="16" spans="1:18" ht="15">
      <c r="A16" s="48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49"/>
    </row>
    <row r="17" spans="1:18" ht="15">
      <c r="A17" s="48"/>
      <c r="B17" s="61" t="s">
        <v>52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49"/>
    </row>
    <row r="18" spans="1:18" ht="15">
      <c r="A18" s="48"/>
      <c r="B18" s="5"/>
      <c r="C18" s="5"/>
      <c r="D18" s="5"/>
      <c r="E18" s="5"/>
      <c r="F18" s="5" t="s">
        <v>12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49"/>
    </row>
    <row r="19" spans="1:18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9"/>
    </row>
    <row r="20" spans="1:18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/>
    </row>
    <row r="21" spans="1:18" ht="30.75" customHeight="1">
      <c r="A21" s="107" t="s">
        <v>53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9"/>
      <c r="R21" s="45" t="s">
        <v>0</v>
      </c>
    </row>
    <row r="22" spans="1:18" ht="15" customHeight="1" hidden="1">
      <c r="A22" s="110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2"/>
      <c r="R22" s="10"/>
    </row>
    <row r="23" spans="1:18" ht="15">
      <c r="A23" s="30"/>
      <c r="B23" s="11"/>
      <c r="C23" s="46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47"/>
    </row>
    <row r="24" spans="1:18" ht="15">
      <c r="A24" s="19" t="s">
        <v>34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49"/>
    </row>
    <row r="25" spans="1:18" ht="18.75">
      <c r="A25" s="48"/>
      <c r="B25" s="5"/>
      <c r="C25" s="21"/>
      <c r="D25" s="39">
        <f ca="1">_XLL.ALEA.ENTRE.BORNES($T$2,$U$2)</f>
        <v>249</v>
      </c>
      <c r="E25" s="41" t="s">
        <v>6</v>
      </c>
      <c r="F25" s="39">
        <v>9</v>
      </c>
      <c r="G25" s="41" t="s">
        <v>7</v>
      </c>
      <c r="H25" s="40" t="s">
        <v>8</v>
      </c>
      <c r="I25" s="40"/>
      <c r="J25" s="39"/>
      <c r="K25" s="41"/>
      <c r="L25" s="39">
        <f ca="1">_XLL.ALEA.ENTRE.BORNES($T$2,$U$2)</f>
        <v>188</v>
      </c>
      <c r="M25" s="41" t="s">
        <v>6</v>
      </c>
      <c r="N25" s="39">
        <v>11</v>
      </c>
      <c r="O25" s="41" t="s">
        <v>7</v>
      </c>
      <c r="P25" s="40" t="s">
        <v>8</v>
      </c>
      <c r="Q25" s="5"/>
      <c r="R25" s="49"/>
    </row>
    <row r="26" spans="1:18" ht="18.75">
      <c r="A26" s="48"/>
      <c r="B26" s="5"/>
      <c r="C26" s="21"/>
      <c r="D26" s="39">
        <f ca="1">_XLL.ALEA.ENTRE.BORNES($T$2,$U$2)</f>
        <v>132</v>
      </c>
      <c r="E26" s="41" t="s">
        <v>6</v>
      </c>
      <c r="F26" s="39">
        <v>9</v>
      </c>
      <c r="G26" s="41" t="s">
        <v>7</v>
      </c>
      <c r="H26" s="40" t="s">
        <v>8</v>
      </c>
      <c r="I26" s="41"/>
      <c r="J26" s="39"/>
      <c r="K26" s="41"/>
      <c r="L26" s="39">
        <f ca="1">_XLL.ALEA.ENTRE.BORNES($T$2,$U$2)</f>
        <v>118</v>
      </c>
      <c r="M26" s="41" t="s">
        <v>6</v>
      </c>
      <c r="N26" s="39">
        <v>11</v>
      </c>
      <c r="O26" s="41" t="s">
        <v>7</v>
      </c>
      <c r="P26" s="40" t="s">
        <v>8</v>
      </c>
      <c r="Q26" s="5"/>
      <c r="R26" s="49"/>
    </row>
    <row r="27" spans="1:18" ht="18.75">
      <c r="A27" s="48"/>
      <c r="B27" s="5"/>
      <c r="C27" s="21"/>
      <c r="D27" s="39">
        <f ca="1">_XLL.ALEA.ENTRE.BORNES($T$2,$U$2)</f>
        <v>54</v>
      </c>
      <c r="E27" s="41" t="s">
        <v>6</v>
      </c>
      <c r="F27" s="39">
        <v>9</v>
      </c>
      <c r="G27" s="41" t="s">
        <v>7</v>
      </c>
      <c r="H27" s="40" t="s">
        <v>8</v>
      </c>
      <c r="I27" s="41"/>
      <c r="J27" s="39"/>
      <c r="K27" s="41"/>
      <c r="L27" s="39">
        <f ca="1">_XLL.ALEA.ENTRE.BORNES($T$2,$U$2)</f>
        <v>92</v>
      </c>
      <c r="M27" s="41" t="s">
        <v>6</v>
      </c>
      <c r="N27" s="39">
        <v>11</v>
      </c>
      <c r="O27" s="41" t="s">
        <v>7</v>
      </c>
      <c r="P27" s="40" t="s">
        <v>8</v>
      </c>
      <c r="Q27" s="5"/>
      <c r="R27" s="49"/>
    </row>
    <row r="28" spans="1:18" ht="18.75">
      <c r="A28" s="48"/>
      <c r="B28" s="5"/>
      <c r="C28" s="21"/>
      <c r="D28" s="39">
        <f ca="1">_XLL.ALEA.ENTRE.BORNES($T$2,$U$2)</f>
        <v>218</v>
      </c>
      <c r="E28" s="41" t="s">
        <v>6</v>
      </c>
      <c r="F28" s="39">
        <v>9</v>
      </c>
      <c r="G28" s="41" t="s">
        <v>7</v>
      </c>
      <c r="H28" s="40" t="s">
        <v>8</v>
      </c>
      <c r="I28" s="41"/>
      <c r="J28" s="39"/>
      <c r="K28" s="41"/>
      <c r="L28" s="39">
        <f ca="1">_XLL.ALEA.ENTRE.BORNES($T$2,$U$2)</f>
        <v>38</v>
      </c>
      <c r="M28" s="41" t="s">
        <v>6</v>
      </c>
      <c r="N28" s="39">
        <v>11</v>
      </c>
      <c r="O28" s="41" t="s">
        <v>7</v>
      </c>
      <c r="P28" s="40" t="s">
        <v>8</v>
      </c>
      <c r="Q28" s="5"/>
      <c r="R28" s="49"/>
    </row>
    <row r="29" spans="1:18" ht="18.75">
      <c r="A29" s="48"/>
      <c r="B29" s="5"/>
      <c r="C29" s="21"/>
      <c r="D29" s="39">
        <f ca="1">_XLL.ALEA.ENTRE.BORNES($T$2,$U$2)</f>
        <v>238</v>
      </c>
      <c r="E29" s="41" t="s">
        <v>6</v>
      </c>
      <c r="F29" s="39">
        <v>9</v>
      </c>
      <c r="G29" s="41" t="s">
        <v>7</v>
      </c>
      <c r="H29" s="40" t="s">
        <v>8</v>
      </c>
      <c r="I29" s="41"/>
      <c r="J29" s="39"/>
      <c r="K29" s="41"/>
      <c r="L29" s="39">
        <f ca="1">_XLL.ALEA.ENTRE.BORNES($T$2,$U$2)</f>
        <v>238</v>
      </c>
      <c r="M29" s="41" t="s">
        <v>6</v>
      </c>
      <c r="N29" s="39">
        <v>11</v>
      </c>
      <c r="O29" s="41" t="s">
        <v>7</v>
      </c>
      <c r="P29" s="40" t="s">
        <v>8</v>
      </c>
      <c r="Q29" s="5"/>
      <c r="R29" s="49"/>
    </row>
    <row r="30" spans="1:18" ht="15">
      <c r="A30" s="48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49"/>
    </row>
    <row r="31" spans="1:18" ht="15">
      <c r="A31" s="19" t="s">
        <v>37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49"/>
    </row>
    <row r="32" spans="1:18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49"/>
    </row>
    <row r="33" spans="1:18" ht="15.75" customHeight="1">
      <c r="A33" s="48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31"/>
    </row>
    <row r="34" spans="1:18" ht="15">
      <c r="A34" s="48"/>
      <c r="B34" s="113" t="s">
        <v>54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31"/>
    </row>
    <row r="35" spans="1:18" ht="15">
      <c r="A35" s="48"/>
      <c r="B35" s="5" t="s">
        <v>13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49"/>
    </row>
    <row r="36" spans="1:18" ht="15">
      <c r="A36" s="48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9"/>
    </row>
    <row r="37" spans="1:18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8"/>
    </row>
    <row r="38" spans="1:18" ht="15">
      <c r="A38" s="1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7"/>
    </row>
    <row r="39" spans="1:18" ht="15">
      <c r="A39" s="19" t="s">
        <v>36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49"/>
    </row>
    <row r="40" spans="1:18" ht="15" customHeight="1">
      <c r="A40" s="48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49"/>
    </row>
    <row r="41" spans="1:18" ht="15">
      <c r="A41" s="48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49"/>
    </row>
    <row r="42" spans="1:18" ht="15">
      <c r="A42" s="48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49"/>
    </row>
    <row r="43" spans="1:18" ht="15">
      <c r="A43" s="48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49"/>
    </row>
    <row r="44" spans="1:18" ht="15">
      <c r="A44" s="48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49"/>
    </row>
    <row r="45" spans="1:18" ht="15">
      <c r="A45" s="48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49"/>
    </row>
    <row r="46" spans="1:18" ht="15">
      <c r="A46" s="48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49"/>
    </row>
    <row r="47" spans="1:18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9"/>
    </row>
    <row r="48" spans="1:18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6"/>
    </row>
    <row r="49" spans="1:18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6"/>
    </row>
    <row r="50" spans="1:18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9"/>
    </row>
  </sheetData>
  <sheetProtection/>
  <mergeCells count="10">
    <mergeCell ref="B33:Q33"/>
    <mergeCell ref="B34:Q34"/>
    <mergeCell ref="A1:A4"/>
    <mergeCell ref="B1:Q2"/>
    <mergeCell ref="R5:R6"/>
    <mergeCell ref="I3:Q3"/>
    <mergeCell ref="R1:R4"/>
    <mergeCell ref="C4:Q4"/>
    <mergeCell ref="A5:Q6"/>
    <mergeCell ref="A21:Q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0"/>
  <sheetViews>
    <sheetView zoomScalePageLayoutView="0" workbookViewId="0" topLeftCell="A1">
      <selection activeCell="Z31" sqref="Z31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7109375" style="0" customWidth="1"/>
    <col min="5" max="5" width="4.00390625" style="0" customWidth="1"/>
    <col min="6" max="6" width="2.140625" style="0" customWidth="1"/>
    <col min="7" max="7" width="3.421875" style="0" customWidth="1"/>
    <col min="8" max="8" width="3.140625" style="0" customWidth="1"/>
    <col min="9" max="9" width="5.421875" style="0" customWidth="1"/>
    <col min="10" max="10" width="6.421875" style="0" customWidth="1"/>
    <col min="11" max="11" width="4.57421875" style="0" customWidth="1"/>
    <col min="12" max="12" width="2.140625" style="0" customWidth="1"/>
    <col min="13" max="13" width="4.28125" style="0" customWidth="1"/>
    <col min="14" max="14" width="2.140625" style="0" customWidth="1"/>
    <col min="15" max="15" width="4.0039062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</cols>
  <sheetData>
    <row r="1" spans="1:22" ht="15.75" customHeight="1">
      <c r="A1" s="99"/>
      <c r="B1" s="87" t="s">
        <v>27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9"/>
      <c r="S1" s="83" t="s">
        <v>55</v>
      </c>
      <c r="T1" s="22" t="s">
        <v>2</v>
      </c>
      <c r="U1" s="23" t="s">
        <v>1</v>
      </c>
      <c r="V1" s="23" t="s">
        <v>3</v>
      </c>
    </row>
    <row r="2" spans="1:22" ht="15" customHeight="1">
      <c r="A2" s="100"/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2"/>
      <c r="S2" s="84"/>
      <c r="T2" t="s">
        <v>4</v>
      </c>
      <c r="U2">
        <v>1</v>
      </c>
      <c r="V2">
        <v>89</v>
      </c>
    </row>
    <row r="3" spans="1:22" ht="15" customHeight="1">
      <c r="A3" s="100"/>
      <c r="B3" s="78"/>
      <c r="C3" s="33"/>
      <c r="D3" s="33"/>
      <c r="E3" s="33"/>
      <c r="F3" s="33"/>
      <c r="G3" s="33"/>
      <c r="H3" s="33"/>
      <c r="I3" s="33"/>
      <c r="J3" s="102" t="s">
        <v>26</v>
      </c>
      <c r="K3" s="102"/>
      <c r="L3" s="102"/>
      <c r="M3" s="102"/>
      <c r="N3" s="102"/>
      <c r="O3" s="102"/>
      <c r="P3" s="102"/>
      <c r="Q3" s="102"/>
      <c r="R3" s="103"/>
      <c r="S3" s="85"/>
      <c r="T3" t="s">
        <v>5</v>
      </c>
      <c r="U3" s="21">
        <v>2</v>
      </c>
      <c r="V3" s="21">
        <v>9</v>
      </c>
    </row>
    <row r="4" spans="1:19" ht="15" customHeight="1">
      <c r="A4" s="101"/>
      <c r="B4" s="79"/>
      <c r="C4" s="93" t="s">
        <v>50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4"/>
      <c r="S4" s="86"/>
    </row>
    <row r="5" spans="1:19" ht="20.25" customHeight="1">
      <c r="A5" s="107" t="s">
        <v>56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9"/>
      <c r="S5" s="104" t="s">
        <v>0</v>
      </c>
    </row>
    <row r="6" spans="1:19" ht="11.25" customHeight="1">
      <c r="A6" s="11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2"/>
      <c r="S6" s="105"/>
    </row>
    <row r="7" spans="1:19" ht="15">
      <c r="A7" s="54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53"/>
    </row>
    <row r="8" spans="1:19" ht="15">
      <c r="A8" s="19" t="s">
        <v>34</v>
      </c>
      <c r="B8" s="24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66"/>
    </row>
    <row r="9" spans="1:19" ht="18.75">
      <c r="A9" s="54"/>
      <c r="B9" s="26"/>
      <c r="C9" s="78"/>
      <c r="D9" s="78"/>
      <c r="E9" s="39">
        <f ca="1">_XLL.ALEA.ENTRE.BORNES($U$2,$V$2)</f>
        <v>35</v>
      </c>
      <c r="F9" s="41" t="s">
        <v>6</v>
      </c>
      <c r="G9" s="39" t="s">
        <v>166</v>
      </c>
      <c r="H9" s="41" t="s">
        <v>7</v>
      </c>
      <c r="I9" s="40">
        <f>IF(ROUNDUP(E9,-1)=E9,E9+10,ROUNDUP(E9,-1))</f>
        <v>40</v>
      </c>
      <c r="J9" s="40"/>
      <c r="K9" s="39"/>
      <c r="L9" s="41"/>
      <c r="M9" s="39">
        <f ca="1">_XLL.ALEA.ENTRE.BORNES($U$2,$V$2)</f>
        <v>16</v>
      </c>
      <c r="N9" s="41" t="s">
        <v>6</v>
      </c>
      <c r="O9" s="39" t="s">
        <v>166</v>
      </c>
      <c r="P9" s="41" t="s">
        <v>7</v>
      </c>
      <c r="Q9" s="40">
        <f>ROUNDUP(M9,-2)</f>
        <v>100</v>
      </c>
      <c r="R9" s="26"/>
      <c r="S9" s="66"/>
    </row>
    <row r="10" spans="1:19" ht="18.75">
      <c r="A10" s="54"/>
      <c r="B10" s="78"/>
      <c r="C10" s="78"/>
      <c r="D10" s="78"/>
      <c r="E10" s="39">
        <f ca="1">_XLL.ALEA.ENTRE.BORNES($U$2,$V$2)</f>
        <v>26</v>
      </c>
      <c r="F10" s="41" t="s">
        <v>6</v>
      </c>
      <c r="G10" s="39" t="s">
        <v>166</v>
      </c>
      <c r="H10" s="41" t="s">
        <v>7</v>
      </c>
      <c r="I10" s="40">
        <f>IF(ROUNDUP(E10,-1)=E10,E10+10,ROUNDUP(E10,-1))</f>
        <v>30</v>
      </c>
      <c r="J10" s="41"/>
      <c r="K10" s="39"/>
      <c r="L10" s="41"/>
      <c r="M10" s="39">
        <f ca="1">_XLL.ALEA.ENTRE.BORNES($U$2,$V$2)</f>
        <v>60</v>
      </c>
      <c r="N10" s="41" t="s">
        <v>6</v>
      </c>
      <c r="O10" s="39" t="s">
        <v>166</v>
      </c>
      <c r="P10" s="41" t="s">
        <v>7</v>
      </c>
      <c r="Q10" s="40">
        <f>ROUNDUP(M10,-2)</f>
        <v>100</v>
      </c>
      <c r="R10" s="78"/>
      <c r="S10" s="66"/>
    </row>
    <row r="11" spans="1:19" ht="18.75">
      <c r="A11" s="54"/>
      <c r="B11" s="78"/>
      <c r="C11" s="78"/>
      <c r="D11" s="78"/>
      <c r="E11" s="39">
        <f ca="1">_XLL.ALEA.ENTRE.BORNES($U$2,$V$2)</f>
        <v>76</v>
      </c>
      <c r="F11" s="41" t="s">
        <v>6</v>
      </c>
      <c r="G11" s="39" t="s">
        <v>166</v>
      </c>
      <c r="H11" s="41" t="s">
        <v>7</v>
      </c>
      <c r="I11" s="40">
        <f>IF(ROUNDUP(E11,-1)=E11,E11+10,ROUNDUP(E11,-1))</f>
        <v>80</v>
      </c>
      <c r="J11" s="41"/>
      <c r="K11" s="39"/>
      <c r="L11" s="41"/>
      <c r="M11" s="39">
        <f ca="1">_XLL.ALEA.ENTRE.BORNES($U$2,$V$2)</f>
        <v>52</v>
      </c>
      <c r="N11" s="41" t="s">
        <v>6</v>
      </c>
      <c r="O11" s="39" t="s">
        <v>166</v>
      </c>
      <c r="P11" s="41" t="s">
        <v>7</v>
      </c>
      <c r="Q11" s="40">
        <f>ROUNDUP(M11,-2)</f>
        <v>100</v>
      </c>
      <c r="R11" s="78"/>
      <c r="S11" s="66"/>
    </row>
    <row r="12" spans="1:19" ht="18.75">
      <c r="A12" s="54"/>
      <c r="B12" s="78"/>
      <c r="C12" s="78"/>
      <c r="D12" s="78"/>
      <c r="E12" s="39">
        <f ca="1">_XLL.ALEA.ENTRE.BORNES($U$2,$V$2)</f>
        <v>23</v>
      </c>
      <c r="F12" s="41" t="s">
        <v>6</v>
      </c>
      <c r="G12" s="39" t="s">
        <v>166</v>
      </c>
      <c r="H12" s="41" t="s">
        <v>7</v>
      </c>
      <c r="I12" s="40">
        <f>IF(ROUNDUP(E12,-1)=E12,E12+10,ROUNDUP(E12,-1))</f>
        <v>30</v>
      </c>
      <c r="J12" s="41"/>
      <c r="K12" s="39"/>
      <c r="L12" s="41"/>
      <c r="M12" s="39">
        <f ca="1">_XLL.ALEA.ENTRE.BORNES($U$2,$V$2)</f>
        <v>2</v>
      </c>
      <c r="N12" s="41" t="s">
        <v>6</v>
      </c>
      <c r="O12" s="39" t="s">
        <v>166</v>
      </c>
      <c r="P12" s="41" t="s">
        <v>7</v>
      </c>
      <c r="Q12" s="40">
        <f>ROUNDUP(M12,-2)</f>
        <v>100</v>
      </c>
      <c r="R12" s="78"/>
      <c r="S12" s="66"/>
    </row>
    <row r="13" spans="1:19" ht="18.75">
      <c r="A13" s="54"/>
      <c r="B13" s="78"/>
      <c r="C13" s="78"/>
      <c r="D13" s="78"/>
      <c r="E13" s="39">
        <f ca="1">_XLL.ALEA.ENTRE.BORNES($U$2,$V$2)</f>
        <v>13</v>
      </c>
      <c r="F13" s="41" t="s">
        <v>6</v>
      </c>
      <c r="G13" s="39" t="s">
        <v>166</v>
      </c>
      <c r="H13" s="41" t="s">
        <v>7</v>
      </c>
      <c r="I13" s="40">
        <f>IF(ROUNDUP(E13,-1)=E13,E13+10,ROUNDUP(E13,-1))</f>
        <v>20</v>
      </c>
      <c r="J13" s="41"/>
      <c r="K13" s="39"/>
      <c r="L13" s="41"/>
      <c r="M13" s="39">
        <f ca="1">_XLL.ALEA.ENTRE.BORNES($U$2,$V$2)</f>
        <v>82</v>
      </c>
      <c r="N13" s="41" t="s">
        <v>6</v>
      </c>
      <c r="O13" s="39" t="s">
        <v>166</v>
      </c>
      <c r="P13" s="41" t="s">
        <v>7</v>
      </c>
      <c r="Q13" s="40">
        <f>ROUNDUP(M13,-2)</f>
        <v>100</v>
      </c>
      <c r="R13" s="78"/>
      <c r="S13" s="66"/>
    </row>
    <row r="14" spans="1:19" ht="15">
      <c r="A14" s="54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66"/>
    </row>
    <row r="15" spans="1:19" ht="15">
      <c r="A15" s="19" t="s">
        <v>37</v>
      </c>
      <c r="B15" s="24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66"/>
    </row>
    <row r="16" spans="1:19" ht="15">
      <c r="A16" s="54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66"/>
    </row>
    <row r="17" spans="1:19" ht="15">
      <c r="A17" s="54"/>
      <c r="B17" s="78" t="s">
        <v>57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66"/>
    </row>
    <row r="18" spans="1:19" ht="15">
      <c r="A18" s="54"/>
      <c r="B18" s="78" t="s">
        <v>58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66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30.75" customHeight="1">
      <c r="A21" s="107" t="s">
        <v>59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9"/>
      <c r="S21" s="80" t="s">
        <v>0</v>
      </c>
    </row>
    <row r="22" spans="1:19" ht="15" customHeight="1" hidden="1">
      <c r="A22" s="110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2"/>
      <c r="S22" s="10"/>
    </row>
    <row r="23" spans="1:19" ht="15">
      <c r="A23" s="30"/>
      <c r="B23" s="11"/>
      <c r="C23" s="52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53"/>
    </row>
    <row r="24" spans="1:19" ht="15">
      <c r="A24" s="19" t="s">
        <v>34</v>
      </c>
      <c r="B24" s="24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66"/>
    </row>
    <row r="25" spans="1:19" ht="18.75">
      <c r="A25" s="54"/>
      <c r="B25" s="78"/>
      <c r="C25" s="21"/>
      <c r="D25" s="78"/>
      <c r="E25" s="39">
        <f ca="1">_XLL.ALEA.ENTRE.BORNES($U$2,$V$2)</f>
        <v>76</v>
      </c>
      <c r="F25" s="41" t="s">
        <v>6</v>
      </c>
      <c r="G25" s="39" t="s">
        <v>166</v>
      </c>
      <c r="H25" s="41" t="s">
        <v>7</v>
      </c>
      <c r="I25" s="40">
        <f>IF(ROUNDUP(E25,-1)=E25,E25+10,ROUNDUP(E25,-1))</f>
        <v>80</v>
      </c>
      <c r="J25" s="40"/>
      <c r="K25" s="39"/>
      <c r="L25" s="41"/>
      <c r="M25" s="39">
        <f ca="1">_XLL.ALEA.ENTRE.BORNES($U$2,$V$2)</f>
        <v>33</v>
      </c>
      <c r="N25" s="41" t="s">
        <v>6</v>
      </c>
      <c r="O25" s="39" t="s">
        <v>166</v>
      </c>
      <c r="P25" s="41" t="s">
        <v>7</v>
      </c>
      <c r="Q25" s="40">
        <f>ROUNDUP(M25,-2)</f>
        <v>100</v>
      </c>
      <c r="R25" s="78"/>
      <c r="S25" s="66"/>
    </row>
    <row r="26" spans="1:19" ht="18.75">
      <c r="A26" s="54"/>
      <c r="B26" s="78"/>
      <c r="C26" s="21"/>
      <c r="D26" s="78"/>
      <c r="E26" s="39">
        <f ca="1">_XLL.ALEA.ENTRE.BORNES($U$2,$V$2)</f>
        <v>31</v>
      </c>
      <c r="F26" s="41" t="s">
        <v>6</v>
      </c>
      <c r="G26" s="39" t="s">
        <v>166</v>
      </c>
      <c r="H26" s="41" t="s">
        <v>7</v>
      </c>
      <c r="I26" s="40">
        <f>IF(ROUNDUP(E26,-1)=E26,E26+10,ROUNDUP(E26,-1))</f>
        <v>40</v>
      </c>
      <c r="J26" s="41"/>
      <c r="K26" s="39"/>
      <c r="L26" s="41"/>
      <c r="M26" s="39">
        <f ca="1">_XLL.ALEA.ENTRE.BORNES($U$2,$V$2)</f>
        <v>61</v>
      </c>
      <c r="N26" s="41" t="s">
        <v>6</v>
      </c>
      <c r="O26" s="39" t="s">
        <v>166</v>
      </c>
      <c r="P26" s="41" t="s">
        <v>7</v>
      </c>
      <c r="Q26" s="40">
        <f>ROUNDUP(M26,-2)</f>
        <v>100</v>
      </c>
      <c r="R26" s="78"/>
      <c r="S26" s="66"/>
    </row>
    <row r="27" spans="1:19" ht="18.75">
      <c r="A27" s="54"/>
      <c r="B27" s="78"/>
      <c r="C27" s="21"/>
      <c r="D27" s="78"/>
      <c r="E27" s="39">
        <f ca="1">_XLL.ALEA.ENTRE.BORNES($U$2,$V$2)</f>
        <v>49</v>
      </c>
      <c r="F27" s="41" t="s">
        <v>6</v>
      </c>
      <c r="G27" s="39" t="s">
        <v>166</v>
      </c>
      <c r="H27" s="41" t="s">
        <v>7</v>
      </c>
      <c r="I27" s="40">
        <f>IF(ROUNDUP(E27,-1)=E27,E27+10,ROUNDUP(E27,-1))</f>
        <v>50</v>
      </c>
      <c r="J27" s="41"/>
      <c r="K27" s="39"/>
      <c r="L27" s="41"/>
      <c r="M27" s="39">
        <f ca="1">_XLL.ALEA.ENTRE.BORNES($U$2,$V$2)</f>
        <v>56</v>
      </c>
      <c r="N27" s="41" t="s">
        <v>6</v>
      </c>
      <c r="O27" s="39" t="s">
        <v>166</v>
      </c>
      <c r="P27" s="41" t="s">
        <v>7</v>
      </c>
      <c r="Q27" s="40">
        <f>ROUNDUP(M27,-2)</f>
        <v>100</v>
      </c>
      <c r="R27" s="78"/>
      <c r="S27" s="66"/>
    </row>
    <row r="28" spans="1:19" ht="18.75">
      <c r="A28" s="54"/>
      <c r="B28" s="78"/>
      <c r="C28" s="21"/>
      <c r="D28" s="78"/>
      <c r="E28" s="39">
        <f ca="1">_XLL.ALEA.ENTRE.BORNES($U$2,$V$2)</f>
        <v>8</v>
      </c>
      <c r="F28" s="41" t="s">
        <v>6</v>
      </c>
      <c r="G28" s="39" t="s">
        <v>166</v>
      </c>
      <c r="H28" s="41" t="s">
        <v>7</v>
      </c>
      <c r="I28" s="40">
        <f>IF(ROUNDUP(E28,-1)=E28,E28+10,ROUNDUP(E28,-1))</f>
        <v>10</v>
      </c>
      <c r="J28" s="41"/>
      <c r="K28" s="39"/>
      <c r="L28" s="41"/>
      <c r="M28" s="39">
        <f ca="1">_XLL.ALEA.ENTRE.BORNES($U$2,$V$2)</f>
        <v>54</v>
      </c>
      <c r="N28" s="41" t="s">
        <v>6</v>
      </c>
      <c r="O28" s="39" t="s">
        <v>166</v>
      </c>
      <c r="P28" s="41" t="s">
        <v>7</v>
      </c>
      <c r="Q28" s="40">
        <f>ROUNDUP(M28,-2)</f>
        <v>100</v>
      </c>
      <c r="R28" s="78"/>
      <c r="S28" s="66"/>
    </row>
    <row r="29" spans="1:19" ht="18.75">
      <c r="A29" s="54"/>
      <c r="B29" s="78"/>
      <c r="C29" s="21"/>
      <c r="D29" s="78"/>
      <c r="E29" s="39">
        <f ca="1">_XLL.ALEA.ENTRE.BORNES($U$2,$V$2)</f>
        <v>35</v>
      </c>
      <c r="F29" s="41" t="s">
        <v>6</v>
      </c>
      <c r="G29" s="39" t="s">
        <v>166</v>
      </c>
      <c r="H29" s="41" t="s">
        <v>7</v>
      </c>
      <c r="I29" s="40">
        <f>IF(ROUNDUP(E29,-1)=E29,E29+10,ROUNDUP(E29,-1))</f>
        <v>40</v>
      </c>
      <c r="J29" s="41"/>
      <c r="K29" s="39"/>
      <c r="L29" s="41"/>
      <c r="M29" s="39">
        <f ca="1">_XLL.ALEA.ENTRE.BORNES($U$2,$V$2)</f>
        <v>73</v>
      </c>
      <c r="N29" s="41" t="s">
        <v>6</v>
      </c>
      <c r="O29" s="39" t="s">
        <v>166</v>
      </c>
      <c r="P29" s="41" t="s">
        <v>7</v>
      </c>
      <c r="Q29" s="40">
        <f>ROUNDUP(M29,-2)</f>
        <v>100</v>
      </c>
      <c r="R29" s="78"/>
      <c r="S29" s="66"/>
    </row>
    <row r="30" spans="1:19" ht="15">
      <c r="A30" s="54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66"/>
    </row>
    <row r="31" spans="1:19" ht="15">
      <c r="A31" s="19" t="s">
        <v>37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66"/>
    </row>
    <row r="32" spans="1:19" ht="15">
      <c r="A32" s="19"/>
      <c r="B32" s="24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66"/>
    </row>
    <row r="33" spans="1:19" ht="15.75" customHeight="1">
      <c r="A33" s="54"/>
      <c r="B33" s="78" t="s">
        <v>60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31"/>
    </row>
    <row r="34" spans="1:19" ht="15">
      <c r="A34" s="54"/>
      <c r="B34" s="78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31"/>
    </row>
    <row r="35" spans="1:19" ht="15">
      <c r="A35" s="54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66"/>
    </row>
    <row r="36" spans="1:19" ht="15">
      <c r="A36" s="54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3"/>
    </row>
    <row r="39" spans="1:19" ht="15">
      <c r="A39" s="19" t="s">
        <v>36</v>
      </c>
      <c r="B39" s="24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66"/>
    </row>
    <row r="40" spans="1:19" ht="15" customHeight="1">
      <c r="A40" s="54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66"/>
    </row>
    <row r="41" spans="1:19" ht="15">
      <c r="A41" s="54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66"/>
    </row>
    <row r="42" spans="1:19" ht="15">
      <c r="A42" s="54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66"/>
    </row>
    <row r="43" spans="1:19" ht="15">
      <c r="A43" s="54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66"/>
    </row>
    <row r="44" spans="1:19" ht="15">
      <c r="A44" s="54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66"/>
    </row>
    <row r="45" spans="1:19" ht="15">
      <c r="A45" s="54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66"/>
    </row>
    <row r="46" spans="1:19" ht="15">
      <c r="A46" s="54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66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8">
    <mergeCell ref="A21:R22"/>
    <mergeCell ref="A1:A4"/>
    <mergeCell ref="B1:R2"/>
    <mergeCell ref="S1:S4"/>
    <mergeCell ref="C4:R4"/>
    <mergeCell ref="A5:R6"/>
    <mergeCell ref="S5:S6"/>
    <mergeCell ref="J3:R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0"/>
  <sheetViews>
    <sheetView zoomScalePageLayoutView="0" workbookViewId="0" topLeftCell="A1">
      <selection activeCell="E10" sqref="E10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7109375" style="0" customWidth="1"/>
    <col min="5" max="5" width="4.00390625" style="0" customWidth="1"/>
    <col min="6" max="6" width="2.140625" style="0" customWidth="1"/>
    <col min="7" max="7" width="3.421875" style="0" customWidth="1"/>
    <col min="8" max="8" width="3.140625" style="0" customWidth="1"/>
    <col min="9" max="9" width="5.421875" style="0" customWidth="1"/>
    <col min="10" max="10" width="6.421875" style="0" customWidth="1"/>
    <col min="11" max="11" width="4.57421875" style="0" customWidth="1"/>
    <col min="12" max="12" width="2.140625" style="0" customWidth="1"/>
    <col min="13" max="13" width="4.28125" style="0" customWidth="1"/>
    <col min="14" max="14" width="2.140625" style="0" customWidth="1"/>
    <col min="15" max="15" width="4.0039062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</cols>
  <sheetData>
    <row r="1" spans="1:22" ht="15.75" customHeight="1">
      <c r="A1" s="99"/>
      <c r="B1" s="87" t="s">
        <v>27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9"/>
      <c r="S1" s="83" t="s">
        <v>61</v>
      </c>
      <c r="T1" s="22" t="s">
        <v>2</v>
      </c>
      <c r="U1" s="23" t="s">
        <v>1</v>
      </c>
      <c r="V1" s="23" t="s">
        <v>3</v>
      </c>
    </row>
    <row r="2" spans="1:22" ht="15" customHeight="1">
      <c r="A2" s="100"/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2"/>
      <c r="S2" s="84"/>
      <c r="T2" t="s">
        <v>4</v>
      </c>
      <c r="U2">
        <v>10</v>
      </c>
      <c r="V2">
        <v>99</v>
      </c>
    </row>
    <row r="3" spans="1:22" ht="15" customHeight="1">
      <c r="A3" s="100"/>
      <c r="B3" s="5"/>
      <c r="C3" s="33"/>
      <c r="D3" s="33"/>
      <c r="E3" s="33"/>
      <c r="F3" s="33"/>
      <c r="G3" s="33"/>
      <c r="H3" s="33"/>
      <c r="I3" s="33"/>
      <c r="J3" s="102" t="s">
        <v>26</v>
      </c>
      <c r="K3" s="102"/>
      <c r="L3" s="102"/>
      <c r="M3" s="102"/>
      <c r="N3" s="102"/>
      <c r="O3" s="102"/>
      <c r="P3" s="102"/>
      <c r="Q3" s="102"/>
      <c r="R3" s="103"/>
      <c r="S3" s="85"/>
      <c r="T3" t="s">
        <v>5</v>
      </c>
      <c r="U3" s="21">
        <v>1</v>
      </c>
      <c r="V3" s="21">
        <v>9</v>
      </c>
    </row>
    <row r="4" spans="1:19" ht="15" customHeight="1">
      <c r="A4" s="101"/>
      <c r="B4" s="50"/>
      <c r="C4" s="93" t="s">
        <v>50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4"/>
      <c r="S4" s="86"/>
    </row>
    <row r="5" spans="1:19" ht="20.25" customHeight="1">
      <c r="A5" s="107" t="s">
        <v>66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9"/>
      <c r="S5" s="104" t="s">
        <v>0</v>
      </c>
    </row>
    <row r="6" spans="1:19" ht="11.25" customHeight="1">
      <c r="A6" s="11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2"/>
      <c r="S6" s="105"/>
    </row>
    <row r="7" spans="1:19" ht="15">
      <c r="A7" s="5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3"/>
    </row>
    <row r="8" spans="1:19" ht="15">
      <c r="A8" s="19" t="s">
        <v>34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5"/>
    </row>
    <row r="9" spans="1:19" ht="18.75">
      <c r="A9" s="54"/>
      <c r="B9" s="26"/>
      <c r="C9" s="5"/>
      <c r="D9" s="5"/>
      <c r="E9" s="39">
        <f ca="1">10*INT((_XLL.ALEA.ENTRE.BORNES($U$3,$V$3)/10)*10)+_XLL.ALEA.ENTRE.BORNES($U$3,$V$3)</f>
        <v>42</v>
      </c>
      <c r="F9" s="39" t="s">
        <v>14</v>
      </c>
      <c r="G9" s="40">
        <f ca="1">_XLL.ALEA.ENTRE.BORNES(1,E9-ROUNDDOWN(E9,-1))</f>
        <v>1</v>
      </c>
      <c r="H9" s="41" t="s">
        <v>7</v>
      </c>
      <c r="I9" s="40" t="s">
        <v>8</v>
      </c>
      <c r="J9" s="40"/>
      <c r="K9" s="39"/>
      <c r="L9" s="41"/>
      <c r="M9" s="39">
        <f ca="1">10*INT((_XLL.ALEA.ENTRE.BORNES($U$3,$V$3)/10)*10)+_XLL.ALEA.ENTRE.BORNES($U$3,$V$3)</f>
        <v>39</v>
      </c>
      <c r="N9" s="39" t="s">
        <v>14</v>
      </c>
      <c r="O9" s="40">
        <f ca="1">_XLL.ALEA.ENTRE.BORNES(1,M9-ROUNDDOWN(M9,-1))</f>
        <v>1</v>
      </c>
      <c r="P9" s="41" t="s">
        <v>7</v>
      </c>
      <c r="Q9" s="40" t="s">
        <v>8</v>
      </c>
      <c r="R9" s="26"/>
      <c r="S9" s="55"/>
    </row>
    <row r="10" spans="1:19" ht="18.75">
      <c r="A10" s="54"/>
      <c r="B10" s="5"/>
      <c r="C10" s="5"/>
      <c r="D10" s="5"/>
      <c r="E10" s="39">
        <f ca="1">10*INT((_XLL.ALEA.ENTRE.BORNES($U$3,$V$3)/10)*10)+_XLL.ALEA.ENTRE.BORNES($U$3,$V$3)</f>
        <v>47</v>
      </c>
      <c r="F10" s="39" t="s">
        <v>14</v>
      </c>
      <c r="G10" s="40">
        <f ca="1">_XLL.ALEA.ENTRE.BORNES(1,E10-ROUNDDOWN(E10,-1))</f>
        <v>2</v>
      </c>
      <c r="H10" s="41" t="s">
        <v>7</v>
      </c>
      <c r="I10" s="40" t="s">
        <v>8</v>
      </c>
      <c r="J10" s="41"/>
      <c r="K10" s="39"/>
      <c r="L10" s="41"/>
      <c r="M10" s="39">
        <f ca="1">10*INT((_XLL.ALEA.ENTRE.BORNES($U$3,$V$3)/10)*10)+_XLL.ALEA.ENTRE.BORNES($U$3,$V$3)</f>
        <v>32</v>
      </c>
      <c r="N10" s="39" t="s">
        <v>14</v>
      </c>
      <c r="O10" s="40">
        <f ca="1">_XLL.ALEA.ENTRE.BORNES(1,M10-ROUNDDOWN(M10,-1))</f>
        <v>2</v>
      </c>
      <c r="P10" s="41" t="s">
        <v>7</v>
      </c>
      <c r="Q10" s="40" t="s">
        <v>8</v>
      </c>
      <c r="R10" s="5"/>
      <c r="S10" s="55"/>
    </row>
    <row r="11" spans="1:19" ht="18.75">
      <c r="A11" s="54"/>
      <c r="B11" s="5"/>
      <c r="C11" s="5"/>
      <c r="D11" s="5"/>
      <c r="E11" s="39">
        <f ca="1">10*INT((_XLL.ALEA.ENTRE.BORNES($U$3,$V$3)/10)*10)+_XLL.ALEA.ENTRE.BORNES($U$3,$V$3)</f>
        <v>51</v>
      </c>
      <c r="F11" s="39" t="s">
        <v>14</v>
      </c>
      <c r="G11" s="40">
        <f ca="1">_XLL.ALEA.ENTRE.BORNES(1,E11-ROUNDDOWN(E11,-1))</f>
        <v>1</v>
      </c>
      <c r="H11" s="41" t="s">
        <v>7</v>
      </c>
      <c r="I11" s="40" t="s">
        <v>8</v>
      </c>
      <c r="J11" s="41"/>
      <c r="K11" s="39"/>
      <c r="L11" s="41"/>
      <c r="M11" s="39">
        <f ca="1">10*INT((_XLL.ALEA.ENTRE.BORNES($U$3,$V$3)/10)*10)+_XLL.ALEA.ENTRE.BORNES($U$3,$V$3)</f>
        <v>52</v>
      </c>
      <c r="N11" s="39" t="s">
        <v>14</v>
      </c>
      <c r="O11" s="40">
        <f ca="1">_XLL.ALEA.ENTRE.BORNES(1,M11-ROUNDDOWN(M11,-1))</f>
        <v>1</v>
      </c>
      <c r="P11" s="41" t="s">
        <v>7</v>
      </c>
      <c r="Q11" s="40" t="s">
        <v>8</v>
      </c>
      <c r="R11" s="5"/>
      <c r="S11" s="55"/>
    </row>
    <row r="12" spans="1:19" ht="18.75">
      <c r="A12" s="54"/>
      <c r="B12" s="5"/>
      <c r="C12" s="5"/>
      <c r="D12" s="5"/>
      <c r="E12" s="39">
        <f ca="1">10*INT((_XLL.ALEA.ENTRE.BORNES($U$3,$V$3)/10)*10)+_XLL.ALEA.ENTRE.BORNES($U$3,$V$3)</f>
        <v>63</v>
      </c>
      <c r="F12" s="39" t="s">
        <v>14</v>
      </c>
      <c r="G12" s="40">
        <f ca="1">_XLL.ALEA.ENTRE.BORNES(1,E12-ROUNDDOWN(E12,-1))</f>
        <v>1</v>
      </c>
      <c r="H12" s="41" t="s">
        <v>7</v>
      </c>
      <c r="I12" s="40" t="s">
        <v>8</v>
      </c>
      <c r="J12" s="41"/>
      <c r="K12" s="39"/>
      <c r="L12" s="41"/>
      <c r="M12" s="39">
        <f ca="1">10*INT((_XLL.ALEA.ENTRE.BORNES($U$3,$V$3)/10)*10)+_XLL.ALEA.ENTRE.BORNES($U$3,$V$3)</f>
        <v>11</v>
      </c>
      <c r="N12" s="39" t="s">
        <v>14</v>
      </c>
      <c r="O12" s="40">
        <f ca="1">_XLL.ALEA.ENTRE.BORNES(1,M12-ROUNDDOWN(M12,-1))</f>
        <v>1</v>
      </c>
      <c r="P12" s="41" t="s">
        <v>7</v>
      </c>
      <c r="Q12" s="40" t="s">
        <v>8</v>
      </c>
      <c r="R12" s="5"/>
      <c r="S12" s="55"/>
    </row>
    <row r="13" spans="1:19" ht="18.75">
      <c r="A13" s="54"/>
      <c r="B13" s="5"/>
      <c r="C13" s="5"/>
      <c r="D13" s="5"/>
      <c r="E13" s="39">
        <f ca="1">10*INT((_XLL.ALEA.ENTRE.BORNES($U$3,$V$3)/10)*10)+_XLL.ALEA.ENTRE.BORNES($U$3,$V$3)</f>
        <v>81</v>
      </c>
      <c r="F13" s="39" t="s">
        <v>14</v>
      </c>
      <c r="G13" s="40">
        <f ca="1">_XLL.ALEA.ENTRE.BORNES(1,E13-ROUNDDOWN(E13,-1))</f>
        <v>1</v>
      </c>
      <c r="H13" s="41" t="s">
        <v>7</v>
      </c>
      <c r="I13" s="40" t="s">
        <v>8</v>
      </c>
      <c r="J13" s="41"/>
      <c r="K13" s="39"/>
      <c r="L13" s="41"/>
      <c r="M13" s="39">
        <f ca="1">10*INT((_XLL.ALEA.ENTRE.BORNES($U$3,$V$3)/10)*10)+_XLL.ALEA.ENTRE.BORNES($U$3,$V$3)</f>
        <v>19</v>
      </c>
      <c r="N13" s="39" t="s">
        <v>14</v>
      </c>
      <c r="O13" s="40">
        <f ca="1">_XLL.ALEA.ENTRE.BORNES(1,M13-ROUNDDOWN(M13,-1))</f>
        <v>9</v>
      </c>
      <c r="P13" s="41" t="s">
        <v>7</v>
      </c>
      <c r="Q13" s="40" t="s">
        <v>8</v>
      </c>
      <c r="R13" s="5"/>
      <c r="S13" s="55"/>
    </row>
    <row r="14" spans="1:19" ht="15">
      <c r="A14" s="5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5"/>
    </row>
    <row r="15" spans="1:19" ht="15">
      <c r="A15" s="19" t="s">
        <v>37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</row>
    <row r="16" spans="1:19" ht="15">
      <c r="A16" s="5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5"/>
    </row>
    <row r="17" spans="1:19" ht="15">
      <c r="A17" s="54"/>
      <c r="B17" s="62" t="s">
        <v>62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5"/>
    </row>
    <row r="18" spans="1:19" ht="15">
      <c r="A18" s="54"/>
      <c r="B18" s="5" t="s">
        <v>15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5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30.75" customHeight="1">
      <c r="A21" s="107" t="s">
        <v>65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9"/>
      <c r="S21" s="51" t="s">
        <v>0</v>
      </c>
    </row>
    <row r="22" spans="1:19" ht="15" customHeight="1" hidden="1">
      <c r="A22" s="110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2"/>
      <c r="S22" s="10"/>
    </row>
    <row r="23" spans="1:19" ht="15">
      <c r="A23" s="30"/>
      <c r="B23" s="11"/>
      <c r="C23" s="52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53"/>
    </row>
    <row r="24" spans="1:19" ht="15">
      <c r="A24" s="19" t="s">
        <v>34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5"/>
    </row>
    <row r="25" spans="1:19" ht="18.75">
      <c r="A25" s="54"/>
      <c r="B25" s="5"/>
      <c r="C25" s="21"/>
      <c r="D25" s="5"/>
      <c r="E25" s="39">
        <f ca="1">10*INT((_XLL.ALEA.ENTRE.BORNES($U$3,$V$3)/10)*10)+_XLL.ALEA.ENTRE.BORNES($U$3,$V$3)</f>
        <v>51</v>
      </c>
      <c r="F25" s="39" t="s">
        <v>14</v>
      </c>
      <c r="G25" s="40">
        <f ca="1">_XLL.ALEA.ENTRE.BORNES(1,E25-ROUNDDOWN(E25,-1))</f>
        <v>1</v>
      </c>
      <c r="H25" s="41" t="s">
        <v>7</v>
      </c>
      <c r="I25" s="40" t="s">
        <v>8</v>
      </c>
      <c r="J25" s="40"/>
      <c r="K25" s="39"/>
      <c r="L25" s="41"/>
      <c r="M25" s="39">
        <f ca="1">10*INT((_XLL.ALEA.ENTRE.BORNES($U$3,$V$3)/10)*10)+_XLL.ALEA.ENTRE.BORNES($U$3,$V$3)</f>
        <v>22</v>
      </c>
      <c r="N25" s="39" t="s">
        <v>14</v>
      </c>
      <c r="O25" s="40">
        <f ca="1">_XLL.ALEA.ENTRE.BORNES(1,M25-ROUNDDOWN(M25,-1))</f>
        <v>2</v>
      </c>
      <c r="P25" s="41" t="s">
        <v>7</v>
      </c>
      <c r="Q25" s="40" t="s">
        <v>8</v>
      </c>
      <c r="R25" s="5"/>
      <c r="S25" s="55"/>
    </row>
    <row r="26" spans="1:19" ht="18.75">
      <c r="A26" s="54"/>
      <c r="B26" s="5"/>
      <c r="C26" s="21"/>
      <c r="D26" s="5"/>
      <c r="E26" s="39">
        <f ca="1">10*INT((_XLL.ALEA.ENTRE.BORNES($U$3,$V$3)/10)*10)+_XLL.ALEA.ENTRE.BORNES($U$3,$V$3)</f>
        <v>53</v>
      </c>
      <c r="F26" s="39" t="s">
        <v>14</v>
      </c>
      <c r="G26" s="40">
        <f ca="1">_XLL.ALEA.ENTRE.BORNES(1,E26-ROUNDDOWN(E26,-1))</f>
        <v>3</v>
      </c>
      <c r="H26" s="41" t="s">
        <v>7</v>
      </c>
      <c r="I26" s="40" t="s">
        <v>8</v>
      </c>
      <c r="J26" s="41"/>
      <c r="K26" s="39"/>
      <c r="L26" s="41"/>
      <c r="M26" s="39">
        <f ca="1">10*INT((_XLL.ALEA.ENTRE.BORNES($U$3,$V$3)/10)*10)+_XLL.ALEA.ENTRE.BORNES($U$3,$V$3)</f>
        <v>95</v>
      </c>
      <c r="N26" s="39" t="s">
        <v>14</v>
      </c>
      <c r="O26" s="40">
        <f ca="1">_XLL.ALEA.ENTRE.BORNES(1,M26-ROUNDDOWN(M26,-1))</f>
        <v>2</v>
      </c>
      <c r="P26" s="41" t="s">
        <v>7</v>
      </c>
      <c r="Q26" s="40" t="s">
        <v>8</v>
      </c>
      <c r="R26" s="5"/>
      <c r="S26" s="55"/>
    </row>
    <row r="27" spans="1:19" ht="18.75">
      <c r="A27" s="54"/>
      <c r="B27" s="5"/>
      <c r="C27" s="21"/>
      <c r="D27" s="5"/>
      <c r="E27" s="39">
        <f ca="1">10*INT((_XLL.ALEA.ENTRE.BORNES($U$3,$V$3)/10)*10)+_XLL.ALEA.ENTRE.BORNES($U$3,$V$3)</f>
        <v>59</v>
      </c>
      <c r="F27" s="39" t="s">
        <v>14</v>
      </c>
      <c r="G27" s="40">
        <f ca="1">_XLL.ALEA.ENTRE.BORNES(1,E27-ROUNDDOWN(E27,-1))</f>
        <v>4</v>
      </c>
      <c r="H27" s="41" t="s">
        <v>7</v>
      </c>
      <c r="I27" s="40" t="s">
        <v>8</v>
      </c>
      <c r="J27" s="41"/>
      <c r="K27" s="39"/>
      <c r="L27" s="41"/>
      <c r="M27" s="39">
        <f ca="1">10*INT((_XLL.ALEA.ENTRE.BORNES($U$3,$V$3)/10)*10)+_XLL.ALEA.ENTRE.BORNES($U$3,$V$3)</f>
        <v>11</v>
      </c>
      <c r="N27" s="39" t="s">
        <v>14</v>
      </c>
      <c r="O27" s="40">
        <f ca="1">_XLL.ALEA.ENTRE.BORNES(1,M27-ROUNDDOWN(M27,-1))</f>
        <v>1</v>
      </c>
      <c r="P27" s="41" t="s">
        <v>7</v>
      </c>
      <c r="Q27" s="40" t="s">
        <v>8</v>
      </c>
      <c r="R27" s="5"/>
      <c r="S27" s="55"/>
    </row>
    <row r="28" spans="1:19" ht="18.75">
      <c r="A28" s="54"/>
      <c r="B28" s="5"/>
      <c r="C28" s="21"/>
      <c r="D28" s="5"/>
      <c r="E28" s="39">
        <f ca="1">10*INT((_XLL.ALEA.ENTRE.BORNES($U$3,$V$3)/10)*10)+_XLL.ALEA.ENTRE.BORNES($U$3,$V$3)</f>
        <v>82</v>
      </c>
      <c r="F28" s="39" t="s">
        <v>14</v>
      </c>
      <c r="G28" s="40">
        <f ca="1">_XLL.ALEA.ENTRE.BORNES(1,E28-ROUNDDOWN(E28,-1))</f>
        <v>1</v>
      </c>
      <c r="H28" s="41" t="s">
        <v>7</v>
      </c>
      <c r="I28" s="40" t="s">
        <v>8</v>
      </c>
      <c r="J28" s="41"/>
      <c r="K28" s="39"/>
      <c r="L28" s="41"/>
      <c r="M28" s="39">
        <f ca="1">10*INT((_XLL.ALEA.ENTRE.BORNES($U$3,$V$3)/10)*10)+_XLL.ALEA.ENTRE.BORNES($U$3,$V$3)</f>
        <v>83</v>
      </c>
      <c r="N28" s="39" t="s">
        <v>14</v>
      </c>
      <c r="O28" s="40">
        <f ca="1">_XLL.ALEA.ENTRE.BORNES(1,M28-ROUNDDOWN(M28,-1))</f>
        <v>3</v>
      </c>
      <c r="P28" s="41" t="s">
        <v>7</v>
      </c>
      <c r="Q28" s="40" t="s">
        <v>8</v>
      </c>
      <c r="R28" s="5"/>
      <c r="S28" s="55"/>
    </row>
    <row r="29" spans="1:19" ht="18.75">
      <c r="A29" s="54"/>
      <c r="B29" s="5"/>
      <c r="C29" s="21"/>
      <c r="D29" s="5"/>
      <c r="E29" s="39">
        <f ca="1">10*INT((_XLL.ALEA.ENTRE.BORNES($U$3,$V$3)/10)*10)+_XLL.ALEA.ENTRE.BORNES($U$3,$V$3)</f>
        <v>65</v>
      </c>
      <c r="F29" s="39" t="s">
        <v>14</v>
      </c>
      <c r="G29" s="40">
        <f ca="1">_XLL.ALEA.ENTRE.BORNES(1,E29-ROUNDDOWN(E29,-1))</f>
        <v>3</v>
      </c>
      <c r="H29" s="41" t="s">
        <v>7</v>
      </c>
      <c r="I29" s="40" t="s">
        <v>8</v>
      </c>
      <c r="J29" s="41"/>
      <c r="K29" s="39"/>
      <c r="L29" s="41"/>
      <c r="M29" s="39">
        <f ca="1">10*INT((_XLL.ALEA.ENTRE.BORNES($U$3,$V$3)/10)*10)+_XLL.ALEA.ENTRE.BORNES($U$3,$V$3)</f>
        <v>51</v>
      </c>
      <c r="N29" s="39" t="s">
        <v>14</v>
      </c>
      <c r="O29" s="40">
        <f ca="1">_XLL.ALEA.ENTRE.BORNES(1,M29-ROUNDDOWN(M29,-1))</f>
        <v>1</v>
      </c>
      <c r="P29" s="41" t="s">
        <v>7</v>
      </c>
      <c r="Q29" s="40" t="s">
        <v>8</v>
      </c>
      <c r="R29" s="5"/>
      <c r="S29" s="55"/>
    </row>
    <row r="30" spans="1:19" ht="15">
      <c r="A30" s="5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5"/>
    </row>
    <row r="31" spans="1:19" ht="15">
      <c r="A31" s="19" t="s">
        <v>37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5"/>
    </row>
    <row r="32" spans="1:19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5"/>
    </row>
    <row r="33" spans="1:19" ht="15.75" customHeight="1">
      <c r="A33" s="54"/>
      <c r="B33" s="62" t="s">
        <v>63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31"/>
    </row>
    <row r="34" spans="1:19" ht="15">
      <c r="A34" s="54"/>
      <c r="B34" s="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31"/>
    </row>
    <row r="35" spans="1:19" ht="15">
      <c r="A35" s="54"/>
      <c r="B35" s="62" t="s">
        <v>64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5"/>
    </row>
    <row r="36" spans="1:19" ht="15">
      <c r="A36" s="5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3"/>
    </row>
    <row r="39" spans="1:19" ht="15">
      <c r="A39" s="19" t="s">
        <v>36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5"/>
    </row>
    <row r="40" spans="1:19" ht="15" customHeight="1">
      <c r="A40" s="5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5"/>
    </row>
    <row r="41" spans="1:19" ht="15">
      <c r="A41" s="5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5"/>
    </row>
    <row r="42" spans="1:19" ht="15">
      <c r="A42" s="5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5"/>
    </row>
    <row r="43" spans="1:19" ht="15">
      <c r="A43" s="5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5"/>
    </row>
    <row r="44" spans="1:19" ht="15">
      <c r="A44" s="5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5"/>
    </row>
    <row r="45" spans="1:19" ht="15">
      <c r="A45" s="5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5"/>
    </row>
    <row r="46" spans="1:19" ht="15">
      <c r="A46" s="5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5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8">
    <mergeCell ref="A21:R22"/>
    <mergeCell ref="A1:A4"/>
    <mergeCell ref="B1:R2"/>
    <mergeCell ref="S1:S4"/>
    <mergeCell ref="C4:R4"/>
    <mergeCell ref="A5:R6"/>
    <mergeCell ref="J3:R3"/>
    <mergeCell ref="S5:S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50"/>
  <sheetViews>
    <sheetView zoomScalePageLayoutView="0" workbookViewId="0" topLeftCell="A1">
      <selection activeCell="O25" sqref="O25:O29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7109375" style="0" customWidth="1"/>
    <col min="5" max="5" width="4.00390625" style="0" customWidth="1"/>
    <col min="6" max="6" width="2.140625" style="0" customWidth="1"/>
    <col min="7" max="7" width="3.421875" style="0" customWidth="1"/>
    <col min="8" max="8" width="3.140625" style="0" customWidth="1"/>
    <col min="9" max="9" width="5.421875" style="0" customWidth="1"/>
    <col min="10" max="10" width="6.421875" style="0" customWidth="1"/>
    <col min="11" max="11" width="4.57421875" style="0" customWidth="1"/>
    <col min="12" max="12" width="2.140625" style="0" customWidth="1"/>
    <col min="13" max="13" width="4.28125" style="0" customWidth="1"/>
    <col min="14" max="14" width="2.140625" style="0" customWidth="1"/>
    <col min="15" max="15" width="4.0039062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3" width="0" style="0" hidden="1" customWidth="1"/>
    <col min="24" max="24" width="5.28125" style="0" hidden="1" customWidth="1"/>
    <col min="25" max="25" width="2.421875" style="0" hidden="1" customWidth="1"/>
    <col min="26" max="26" width="5.28125" style="0" hidden="1" customWidth="1"/>
    <col min="27" max="27" width="1.8515625" style="0" hidden="1" customWidth="1"/>
    <col min="28" max="32" width="5.28125" style="0" hidden="1" customWidth="1"/>
    <col min="33" max="33" width="2.28125" style="0" hidden="1" customWidth="1"/>
    <col min="34" max="34" width="5.28125" style="0" hidden="1" customWidth="1"/>
    <col min="35" max="35" width="1.8515625" style="0" hidden="1" customWidth="1"/>
    <col min="36" max="36" width="5.28125" style="0" hidden="1" customWidth="1"/>
  </cols>
  <sheetData>
    <row r="1" spans="1:36" ht="15.75" customHeight="1">
      <c r="A1" s="99"/>
      <c r="B1" s="87" t="s">
        <v>27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9"/>
      <c r="S1" s="83" t="s">
        <v>67</v>
      </c>
      <c r="T1" s="22" t="s">
        <v>2</v>
      </c>
      <c r="U1" s="23" t="s">
        <v>1</v>
      </c>
      <c r="V1" s="23" t="s">
        <v>3</v>
      </c>
      <c r="X1" s="21">
        <f ca="1">_XLL.ALEA.ENTRE.BORNES($U$2,$V$2)</f>
        <v>32</v>
      </c>
      <c r="Y1" s="21" t="s">
        <v>14</v>
      </c>
      <c r="Z1" s="26">
        <f ca="1">_XLL.ALEA.ENTRE.BORNES((X1-1-ROUNDDOWN(X1,-1))+1,$V$3)</f>
        <v>7</v>
      </c>
      <c r="AA1" s="5" t="s">
        <v>7</v>
      </c>
      <c r="AB1" s="26" t="s">
        <v>8</v>
      </c>
      <c r="AC1" s="26"/>
      <c r="AD1" s="21"/>
      <c r="AE1" s="5"/>
      <c r="AF1" s="21">
        <f ca="1">_XLL.ALEA.ENTRE.BORNES($U$2,$V$2)</f>
        <v>52</v>
      </c>
      <c r="AG1" s="21" t="s">
        <v>14</v>
      </c>
      <c r="AH1" s="26">
        <f ca="1">_XLL.ALEA.ENTRE.BORNES((AF1-1-ROUNDDOWN(AF1,-1))+1,$V$3)</f>
        <v>5</v>
      </c>
      <c r="AI1" s="5" t="s">
        <v>7</v>
      </c>
      <c r="AJ1" s="26" t="s">
        <v>8</v>
      </c>
    </row>
    <row r="2" spans="1:36" ht="15" customHeight="1">
      <c r="A2" s="100"/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2"/>
      <c r="S2" s="84"/>
      <c r="T2" t="s">
        <v>4</v>
      </c>
      <c r="U2">
        <v>10</v>
      </c>
      <c r="V2">
        <v>99</v>
      </c>
      <c r="X2" s="21">
        <f ca="1">_XLL.ALEA.ENTRE.BORNES($U$2,$V$2)</f>
        <v>33</v>
      </c>
      <c r="Y2" s="21" t="s">
        <v>14</v>
      </c>
      <c r="Z2" s="26">
        <f ca="1">_XLL.ALEA.ENTRE.BORNES((X2-1-ROUNDDOWN(X2,-1))+1,$V$3)</f>
        <v>9</v>
      </c>
      <c r="AA2" s="5" t="s">
        <v>7</v>
      </c>
      <c r="AB2" s="26" t="s">
        <v>8</v>
      </c>
      <c r="AC2" s="5"/>
      <c r="AD2" s="21"/>
      <c r="AE2" s="5"/>
      <c r="AF2" s="21">
        <f ca="1">_XLL.ALEA.ENTRE.BORNES($U$2,$V$2)</f>
        <v>69</v>
      </c>
      <c r="AG2" s="21" t="s">
        <v>14</v>
      </c>
      <c r="AH2" s="26">
        <f ca="1">_XLL.ALEA.ENTRE.BORNES((AF2-1-ROUNDDOWN(AF2,-1))+1,$V$3)</f>
        <v>9</v>
      </c>
      <c r="AI2" s="5" t="s">
        <v>7</v>
      </c>
      <c r="AJ2" s="26" t="s">
        <v>8</v>
      </c>
    </row>
    <row r="3" spans="1:36" ht="15" customHeight="1">
      <c r="A3" s="100"/>
      <c r="B3" s="5"/>
      <c r="C3" s="33"/>
      <c r="D3" s="33"/>
      <c r="E3" s="33"/>
      <c r="F3" s="33"/>
      <c r="G3" s="33"/>
      <c r="H3" s="33"/>
      <c r="I3" s="33"/>
      <c r="J3" s="102" t="s">
        <v>26</v>
      </c>
      <c r="K3" s="102"/>
      <c r="L3" s="102"/>
      <c r="M3" s="102"/>
      <c r="N3" s="102"/>
      <c r="O3" s="102"/>
      <c r="P3" s="102"/>
      <c r="Q3" s="102"/>
      <c r="R3" s="103"/>
      <c r="S3" s="85"/>
      <c r="T3" t="s">
        <v>5</v>
      </c>
      <c r="U3" s="21">
        <v>1</v>
      </c>
      <c r="V3" s="21">
        <v>9</v>
      </c>
      <c r="X3" s="21">
        <f ca="1">_XLL.ALEA.ENTRE.BORNES($U$2,$V$2)</f>
        <v>19</v>
      </c>
      <c r="Y3" s="21" t="s">
        <v>14</v>
      </c>
      <c r="Z3" s="26">
        <f ca="1">_XLL.ALEA.ENTRE.BORNES((X3-1-ROUNDDOWN(X3,-1))+1,$V$3)</f>
        <v>9</v>
      </c>
      <c r="AA3" s="5" t="s">
        <v>7</v>
      </c>
      <c r="AB3" s="26" t="s">
        <v>8</v>
      </c>
      <c r="AC3" s="5"/>
      <c r="AD3" s="21"/>
      <c r="AE3" s="5"/>
      <c r="AF3" s="21">
        <f ca="1">_XLL.ALEA.ENTRE.BORNES($U$2,$V$2)</f>
        <v>21</v>
      </c>
      <c r="AG3" s="21" t="s">
        <v>14</v>
      </c>
      <c r="AH3" s="26">
        <f ca="1">_XLL.ALEA.ENTRE.BORNES((AF3-1-ROUNDDOWN(AF3,-1))+1,$V$3)</f>
        <v>9</v>
      </c>
      <c r="AI3" s="5" t="s">
        <v>7</v>
      </c>
      <c r="AJ3" s="26" t="s">
        <v>8</v>
      </c>
    </row>
    <row r="4" spans="1:36" ht="15" customHeight="1">
      <c r="A4" s="101"/>
      <c r="B4" s="50"/>
      <c r="C4" s="93" t="s">
        <v>50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4"/>
      <c r="S4" s="86"/>
      <c r="X4" s="21">
        <f ca="1">_XLL.ALEA.ENTRE.BORNES($U$2,$V$2)</f>
        <v>36</v>
      </c>
      <c r="Y4" s="21" t="s">
        <v>14</v>
      </c>
      <c r="Z4" s="26">
        <f ca="1">_XLL.ALEA.ENTRE.BORNES((X4-1-ROUNDDOWN(X4,-1))+1,$V$3)</f>
        <v>9</v>
      </c>
      <c r="AA4" s="5" t="s">
        <v>7</v>
      </c>
      <c r="AB4" s="26" t="s">
        <v>8</v>
      </c>
      <c r="AC4" s="5"/>
      <c r="AD4" s="21"/>
      <c r="AE4" s="5"/>
      <c r="AF4" s="21">
        <f ca="1">_XLL.ALEA.ENTRE.BORNES($U$2,$V$2)</f>
        <v>76</v>
      </c>
      <c r="AG4" s="21" t="s">
        <v>14</v>
      </c>
      <c r="AH4" s="26">
        <f ca="1">_XLL.ALEA.ENTRE.BORNES((AF4-1-ROUNDDOWN(AF4,-1))+1,$V$3)</f>
        <v>7</v>
      </c>
      <c r="AI4" s="5" t="s">
        <v>7</v>
      </c>
      <c r="AJ4" s="26" t="s">
        <v>8</v>
      </c>
    </row>
    <row r="5" spans="1:36" ht="20.25" customHeight="1">
      <c r="A5" s="107" t="s">
        <v>68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9"/>
      <c r="S5" s="104" t="s">
        <v>0</v>
      </c>
      <c r="X5" s="21">
        <f ca="1">_XLL.ALEA.ENTRE.BORNES($U$2,$V$2)</f>
        <v>49</v>
      </c>
      <c r="Y5" s="21" t="s">
        <v>14</v>
      </c>
      <c r="Z5" s="26">
        <f ca="1">_XLL.ALEA.ENTRE.BORNES((X5-1-ROUNDDOWN(X5,-1))+1,$V$3)</f>
        <v>9</v>
      </c>
      <c r="AA5" s="5" t="s">
        <v>7</v>
      </c>
      <c r="AB5" s="26" t="s">
        <v>8</v>
      </c>
      <c r="AC5" s="5"/>
      <c r="AD5" s="21"/>
      <c r="AE5" s="5"/>
      <c r="AF5" s="21">
        <f ca="1">_XLL.ALEA.ENTRE.BORNES($U$2,$V$2)</f>
        <v>85</v>
      </c>
      <c r="AG5" s="21" t="s">
        <v>14</v>
      </c>
      <c r="AH5" s="26">
        <f ca="1">_XLL.ALEA.ENTRE.BORNES((AF5-1-ROUNDDOWN(AF5,-1))+1,$V$3)</f>
        <v>9</v>
      </c>
      <c r="AI5" s="5" t="s">
        <v>7</v>
      </c>
      <c r="AJ5" s="26" t="s">
        <v>8</v>
      </c>
    </row>
    <row r="6" spans="1:19" ht="11.25" customHeight="1">
      <c r="A6" s="11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2"/>
      <c r="S6" s="105"/>
    </row>
    <row r="7" spans="1:36" ht="15">
      <c r="A7" s="5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3"/>
      <c r="X7" s="21">
        <f ca="1">_XLL.ALEA.ENTRE.BORNES($U$2,$V$2)</f>
        <v>29</v>
      </c>
      <c r="Y7" s="21" t="s">
        <v>14</v>
      </c>
      <c r="Z7" s="26">
        <f ca="1">_XLL.ALEA.ENTRE.BORNES((X7-1-ROUNDDOWN(X7,-1))+1,$V$3)</f>
        <v>9</v>
      </c>
      <c r="AA7" s="5" t="s">
        <v>7</v>
      </c>
      <c r="AB7" s="26" t="s">
        <v>8</v>
      </c>
      <c r="AC7" s="26"/>
      <c r="AD7" s="21"/>
      <c r="AE7" s="5"/>
      <c r="AF7" s="21">
        <f ca="1">_XLL.ALEA.ENTRE.BORNES($U$2,$V$2)</f>
        <v>29</v>
      </c>
      <c r="AG7" s="21" t="s">
        <v>14</v>
      </c>
      <c r="AH7" s="26">
        <f ca="1">_XLL.ALEA.ENTRE.BORNES((AF7-1-ROUNDDOWN(AF7,-1))+1,$V$3)</f>
        <v>9</v>
      </c>
      <c r="AI7" s="5" t="s">
        <v>7</v>
      </c>
      <c r="AJ7" s="26" t="s">
        <v>8</v>
      </c>
    </row>
    <row r="8" spans="1:36" ht="15">
      <c r="A8" s="19" t="s">
        <v>34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5"/>
      <c r="X8" s="21">
        <f ca="1">_XLL.ALEA.ENTRE.BORNES($U$2,$V$2)</f>
        <v>53</v>
      </c>
      <c r="Y8" s="21" t="s">
        <v>14</v>
      </c>
      <c r="Z8" s="26">
        <f ca="1">_XLL.ALEA.ENTRE.BORNES((X8-1-ROUNDDOWN(X8,-1))+1,$V$3)</f>
        <v>7</v>
      </c>
      <c r="AA8" s="5" t="s">
        <v>7</v>
      </c>
      <c r="AB8" s="26" t="s">
        <v>8</v>
      </c>
      <c r="AC8" s="5"/>
      <c r="AD8" s="21"/>
      <c r="AE8" s="5"/>
      <c r="AF8" s="21">
        <f ca="1">_XLL.ALEA.ENTRE.BORNES($U$2,$V$2)</f>
        <v>56</v>
      </c>
      <c r="AG8" s="21" t="s">
        <v>14</v>
      </c>
      <c r="AH8" s="26">
        <f ca="1">_XLL.ALEA.ENTRE.BORNES((AF8-1-ROUNDDOWN(AF8,-1))+1,$V$3)</f>
        <v>8</v>
      </c>
      <c r="AI8" s="5" t="s">
        <v>7</v>
      </c>
      <c r="AJ8" s="26" t="s">
        <v>8</v>
      </c>
    </row>
    <row r="9" spans="1:36" ht="18.75">
      <c r="A9" s="54"/>
      <c r="B9" s="26"/>
      <c r="C9" s="5"/>
      <c r="D9" s="5"/>
      <c r="E9" s="39">
        <f ca="1">IF(X1-ROUNDDOWN(X1,-1)=9,ROUNDDOWN(X1,-1)+_XLL.ALEA.ENTRE.BORNES($U$3,8),X1)</f>
        <v>32</v>
      </c>
      <c r="F9" s="39" t="s">
        <v>14</v>
      </c>
      <c r="G9" s="40">
        <f ca="1">_XLL.ALEA.ENTRE.BORNES((E9-ROUNDDOWN(E9,-1))+1,$V$3)</f>
        <v>7</v>
      </c>
      <c r="H9" s="41" t="s">
        <v>7</v>
      </c>
      <c r="I9" s="40" t="s">
        <v>8</v>
      </c>
      <c r="J9" s="40"/>
      <c r="K9" s="39"/>
      <c r="L9" s="41"/>
      <c r="M9" s="39">
        <f ca="1">IF(AF1-ROUNDDOWN(AF1,-1)=9,ROUNDDOWN(AF1,-1)+_XLL.ALEA.ENTRE.BORNES($U$3,8),AF1)</f>
        <v>52</v>
      </c>
      <c r="N9" s="39" t="s">
        <v>14</v>
      </c>
      <c r="O9" s="40">
        <f ca="1">_XLL.ALEA.ENTRE.BORNES((M9-ROUNDDOWN(M9,-1))+1,$V$3)</f>
        <v>7</v>
      </c>
      <c r="P9" s="41" t="s">
        <v>7</v>
      </c>
      <c r="Q9" s="40" t="s">
        <v>8</v>
      </c>
      <c r="R9" s="26"/>
      <c r="S9" s="55"/>
      <c r="X9" s="21">
        <f ca="1">_XLL.ALEA.ENTRE.BORNES($U$2,$V$2)</f>
        <v>15</v>
      </c>
      <c r="Y9" s="21" t="s">
        <v>14</v>
      </c>
      <c r="Z9" s="26">
        <f ca="1">_XLL.ALEA.ENTRE.BORNES((X9-1-ROUNDDOWN(X9,-1))+1,$V$3)</f>
        <v>9</v>
      </c>
      <c r="AA9" s="5" t="s">
        <v>7</v>
      </c>
      <c r="AB9" s="26" t="s">
        <v>8</v>
      </c>
      <c r="AC9" s="5"/>
      <c r="AD9" s="21"/>
      <c r="AE9" s="5"/>
      <c r="AF9" s="21">
        <f ca="1">_XLL.ALEA.ENTRE.BORNES($U$2,$V$2)</f>
        <v>37</v>
      </c>
      <c r="AG9" s="21" t="s">
        <v>14</v>
      </c>
      <c r="AH9" s="26">
        <f ca="1">_XLL.ALEA.ENTRE.BORNES((AF9-1-ROUNDDOWN(AF9,-1))+1,$V$3)</f>
        <v>7</v>
      </c>
      <c r="AI9" s="5" t="s">
        <v>7</v>
      </c>
      <c r="AJ9" s="26" t="s">
        <v>8</v>
      </c>
    </row>
    <row r="10" spans="1:36" ht="18.75">
      <c r="A10" s="54"/>
      <c r="B10" s="5"/>
      <c r="C10" s="5"/>
      <c r="D10" s="5"/>
      <c r="E10" s="39">
        <f ca="1">IF(X2-ROUNDDOWN(X2,-1)=9,ROUNDDOWN(X2,-1)+_XLL.ALEA.ENTRE.BORNES($U$3,8),X2)</f>
        <v>33</v>
      </c>
      <c r="F10" s="39" t="s">
        <v>14</v>
      </c>
      <c r="G10" s="40">
        <f ca="1">_XLL.ALEA.ENTRE.BORNES((E10-ROUNDDOWN(E10,-1))+1,$V$3)</f>
        <v>7</v>
      </c>
      <c r="H10" s="41" t="s">
        <v>7</v>
      </c>
      <c r="I10" s="40" t="s">
        <v>8</v>
      </c>
      <c r="J10" s="41"/>
      <c r="K10" s="39"/>
      <c r="L10" s="41"/>
      <c r="M10" s="39">
        <f ca="1">IF(AF2-ROUNDDOWN(AF2,-1)=9,ROUNDDOWN(AF2,-1)+_XLL.ALEA.ENTRE.BORNES($U$3,8),AF2)</f>
        <v>68</v>
      </c>
      <c r="N10" s="39" t="s">
        <v>14</v>
      </c>
      <c r="O10" s="40">
        <f ca="1">_XLL.ALEA.ENTRE.BORNES((M10-ROUNDDOWN(M10,-1))+1,$V$3)</f>
        <v>9</v>
      </c>
      <c r="P10" s="41" t="s">
        <v>7</v>
      </c>
      <c r="Q10" s="40" t="s">
        <v>8</v>
      </c>
      <c r="R10" s="5"/>
      <c r="S10" s="55"/>
      <c r="X10" s="21">
        <f ca="1">_XLL.ALEA.ENTRE.BORNES($U$2,$V$2)</f>
        <v>96</v>
      </c>
      <c r="Y10" s="21" t="s">
        <v>14</v>
      </c>
      <c r="Z10" s="26">
        <f ca="1">_XLL.ALEA.ENTRE.BORNES((X10-1-ROUNDDOWN(X10,-1))+1,$V$3)</f>
        <v>9</v>
      </c>
      <c r="AA10" s="5" t="s">
        <v>7</v>
      </c>
      <c r="AB10" s="26" t="s">
        <v>8</v>
      </c>
      <c r="AC10" s="5"/>
      <c r="AD10" s="21"/>
      <c r="AE10" s="5"/>
      <c r="AF10" s="21">
        <f ca="1">_XLL.ALEA.ENTRE.BORNES($U$2,$V$2)</f>
        <v>82</v>
      </c>
      <c r="AG10" s="21" t="s">
        <v>14</v>
      </c>
      <c r="AH10" s="26">
        <f ca="1">_XLL.ALEA.ENTRE.BORNES((AF10-1-ROUNDDOWN(AF10,-1))+1,$V$3)</f>
        <v>6</v>
      </c>
      <c r="AI10" s="5" t="s">
        <v>7</v>
      </c>
      <c r="AJ10" s="26" t="s">
        <v>8</v>
      </c>
    </row>
    <row r="11" spans="1:36" ht="18.75">
      <c r="A11" s="54"/>
      <c r="B11" s="5"/>
      <c r="C11" s="5"/>
      <c r="D11" s="5"/>
      <c r="E11" s="39">
        <f ca="1">IF(X3-ROUNDDOWN(X3,-1)=9,ROUNDDOWN(X3,-1)+_XLL.ALEA.ENTRE.BORNES($U$3,8),X3)</f>
        <v>11</v>
      </c>
      <c r="F11" s="39" t="s">
        <v>14</v>
      </c>
      <c r="G11" s="40">
        <f ca="1">_XLL.ALEA.ENTRE.BORNES((E11-ROUNDDOWN(E11,-1))+1,$V$3)</f>
        <v>5</v>
      </c>
      <c r="H11" s="41" t="s">
        <v>7</v>
      </c>
      <c r="I11" s="40" t="s">
        <v>8</v>
      </c>
      <c r="J11" s="41"/>
      <c r="K11" s="39"/>
      <c r="L11" s="41"/>
      <c r="M11" s="39">
        <f ca="1">IF(AF3-ROUNDDOWN(AF3,-1)=9,ROUNDDOWN(AF3,-1)+_XLL.ALEA.ENTRE.BORNES($U$3,8),AF3)</f>
        <v>21</v>
      </c>
      <c r="N11" s="39" t="s">
        <v>14</v>
      </c>
      <c r="O11" s="40">
        <f ca="1">_XLL.ALEA.ENTRE.BORNES((M11-ROUNDDOWN(M11,-1))+1,$V$3)</f>
        <v>3</v>
      </c>
      <c r="P11" s="41" t="s">
        <v>7</v>
      </c>
      <c r="Q11" s="40" t="s">
        <v>8</v>
      </c>
      <c r="R11" s="5"/>
      <c r="S11" s="55"/>
      <c r="X11" s="21">
        <f ca="1">_XLL.ALEA.ENTRE.BORNES($U$2,$V$2)</f>
        <v>65</v>
      </c>
      <c r="Y11" s="21" t="s">
        <v>14</v>
      </c>
      <c r="Z11" s="26">
        <f ca="1">_XLL.ALEA.ENTRE.BORNES((X11-1-ROUNDDOWN(X11,-1))+1,$V$3)</f>
        <v>7</v>
      </c>
      <c r="AA11" s="5" t="s">
        <v>7</v>
      </c>
      <c r="AB11" s="26" t="s">
        <v>8</v>
      </c>
      <c r="AC11" s="5"/>
      <c r="AD11" s="21"/>
      <c r="AE11" s="5"/>
      <c r="AF11" s="21">
        <f ca="1">_XLL.ALEA.ENTRE.BORNES($U$2,$V$2)</f>
        <v>91</v>
      </c>
      <c r="AG11" s="21" t="s">
        <v>14</v>
      </c>
      <c r="AH11" s="26">
        <f ca="1">_XLL.ALEA.ENTRE.BORNES((AF11-1-ROUNDDOWN(AF11,-1))+1,$V$3)</f>
        <v>7</v>
      </c>
      <c r="AI11" s="5" t="s">
        <v>7</v>
      </c>
      <c r="AJ11" s="26" t="s">
        <v>8</v>
      </c>
    </row>
    <row r="12" spans="1:19" ht="18.75">
      <c r="A12" s="54"/>
      <c r="B12" s="5"/>
      <c r="C12" s="5"/>
      <c r="D12" s="5"/>
      <c r="E12" s="39">
        <f ca="1">IF(X4-ROUNDDOWN(X4,-1)=9,ROUNDDOWN(X4,-1)+_XLL.ALEA.ENTRE.BORNES($U$3,8),X4)</f>
        <v>36</v>
      </c>
      <c r="F12" s="39" t="s">
        <v>14</v>
      </c>
      <c r="G12" s="40">
        <f ca="1">_XLL.ALEA.ENTRE.BORNES((E12-ROUNDDOWN(E12,-1))+1,$V$3)</f>
        <v>9</v>
      </c>
      <c r="H12" s="41" t="s">
        <v>7</v>
      </c>
      <c r="I12" s="40" t="s">
        <v>8</v>
      </c>
      <c r="J12" s="41"/>
      <c r="K12" s="39"/>
      <c r="L12" s="41"/>
      <c r="M12" s="39">
        <f ca="1">IF(AF4-ROUNDDOWN(AF4,-1)=9,ROUNDDOWN(AF4,-1)+_XLL.ALEA.ENTRE.BORNES($U$3,8),AF4)</f>
        <v>76</v>
      </c>
      <c r="N12" s="39" t="s">
        <v>14</v>
      </c>
      <c r="O12" s="40">
        <f ca="1">_XLL.ALEA.ENTRE.BORNES((M12-ROUNDDOWN(M12,-1))+1,$V$3)</f>
        <v>9</v>
      </c>
      <c r="P12" s="41" t="s">
        <v>7</v>
      </c>
      <c r="Q12" s="40" t="s">
        <v>8</v>
      </c>
      <c r="R12" s="5"/>
      <c r="S12" s="55"/>
    </row>
    <row r="13" spans="1:19" ht="18.75">
      <c r="A13" s="54"/>
      <c r="B13" s="5"/>
      <c r="C13" s="5"/>
      <c r="D13" s="5"/>
      <c r="E13" s="39">
        <f ca="1">IF(X5-ROUNDDOWN(X5,-1)=9,ROUNDDOWN(X5,-1)+_XLL.ALEA.ENTRE.BORNES($U$3,8),X5)</f>
        <v>42</v>
      </c>
      <c r="F13" s="39" t="s">
        <v>14</v>
      </c>
      <c r="G13" s="40">
        <f ca="1">_XLL.ALEA.ENTRE.BORNES((E13-ROUNDDOWN(E13,-1))+1,$V$3)</f>
        <v>5</v>
      </c>
      <c r="H13" s="41" t="s">
        <v>7</v>
      </c>
      <c r="I13" s="40" t="s">
        <v>8</v>
      </c>
      <c r="J13" s="41"/>
      <c r="K13" s="39"/>
      <c r="L13" s="41"/>
      <c r="M13" s="39">
        <f ca="1">IF(AF5-ROUNDDOWN(AF5,-1)=9,ROUNDDOWN(AF5,-1)+_XLL.ALEA.ENTRE.BORNES($U$3,8),AF5)</f>
        <v>85</v>
      </c>
      <c r="N13" s="39" t="s">
        <v>14</v>
      </c>
      <c r="O13" s="40">
        <f ca="1">_XLL.ALEA.ENTRE.BORNES((M13-ROUNDDOWN(M13,-1))+1,$V$3)</f>
        <v>8</v>
      </c>
      <c r="P13" s="41" t="s">
        <v>7</v>
      </c>
      <c r="Q13" s="40" t="s">
        <v>8</v>
      </c>
      <c r="R13" s="5"/>
      <c r="S13" s="55"/>
    </row>
    <row r="14" spans="1:19" ht="15">
      <c r="A14" s="5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5"/>
    </row>
    <row r="15" spans="1:19" ht="15">
      <c r="A15" s="19" t="s">
        <v>37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</row>
    <row r="16" spans="1:19" ht="15">
      <c r="A16" s="5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5"/>
    </row>
    <row r="17" spans="1:19" ht="15">
      <c r="A17" s="54"/>
      <c r="B17" s="64" t="s">
        <v>72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5"/>
    </row>
    <row r="18" spans="1:19" ht="15">
      <c r="A18" s="54"/>
      <c r="B18" s="5" t="s">
        <v>16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5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30.75" customHeight="1">
      <c r="A21" s="107" t="s">
        <v>69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9"/>
      <c r="S21" s="51" t="s">
        <v>0</v>
      </c>
    </row>
    <row r="22" spans="1:19" ht="15" customHeight="1" hidden="1">
      <c r="A22" s="110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2"/>
      <c r="S22" s="10"/>
    </row>
    <row r="23" spans="1:19" ht="15">
      <c r="A23" s="30"/>
      <c r="B23" s="11"/>
      <c r="C23" s="52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53"/>
    </row>
    <row r="24" spans="1:19" ht="15">
      <c r="A24" s="19" t="s">
        <v>34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5"/>
    </row>
    <row r="25" spans="1:19" ht="18.75">
      <c r="A25" s="54"/>
      <c r="B25" s="5"/>
      <c r="C25" s="21"/>
      <c r="D25" s="5"/>
      <c r="E25" s="39">
        <f ca="1">IF(X7-ROUNDDOWN(X7,-1)=9,ROUNDDOWN(X7,-1)+_XLL.ALEA.ENTRE.BORNES($U$3,8),X7)</f>
        <v>26</v>
      </c>
      <c r="F25" s="39" t="s">
        <v>14</v>
      </c>
      <c r="G25" s="40">
        <f ca="1">_XLL.ALEA.ENTRE.BORNES((E25-ROUNDDOWN(E25,-1))+1,$V$3)</f>
        <v>8</v>
      </c>
      <c r="H25" s="41" t="s">
        <v>7</v>
      </c>
      <c r="I25" s="40" t="s">
        <v>8</v>
      </c>
      <c r="J25" s="40"/>
      <c r="K25" s="39"/>
      <c r="L25" s="41"/>
      <c r="M25" s="39">
        <f ca="1">IF(AF7-ROUNDDOWN(AF7,-1)=9,ROUNDDOWN(AF7,-1)+_XLL.ALEA.ENTRE.BORNES($U$3,8),AF7)</f>
        <v>23</v>
      </c>
      <c r="N25" s="39" t="s">
        <v>14</v>
      </c>
      <c r="O25" s="40">
        <f ca="1">_XLL.ALEA.ENTRE.BORNES((M25-ROUNDDOWN(M25,-1))+1,$V$3)</f>
        <v>8</v>
      </c>
      <c r="P25" s="41" t="s">
        <v>7</v>
      </c>
      <c r="Q25" s="40" t="s">
        <v>8</v>
      </c>
      <c r="R25" s="5"/>
      <c r="S25" s="55"/>
    </row>
    <row r="26" spans="1:19" ht="18.75">
      <c r="A26" s="54"/>
      <c r="B26" s="5"/>
      <c r="C26" s="21"/>
      <c r="D26" s="5"/>
      <c r="E26" s="39">
        <f ca="1">IF(X8-ROUNDDOWN(X8,-1)=9,ROUNDDOWN(X8,-1)+_XLL.ALEA.ENTRE.BORNES($U$3,8),X8)</f>
        <v>53</v>
      </c>
      <c r="F26" s="39" t="s">
        <v>14</v>
      </c>
      <c r="G26" s="40">
        <f ca="1">_XLL.ALEA.ENTRE.BORNES((E26-ROUNDDOWN(E26,-1))+1,$V$3)</f>
        <v>7</v>
      </c>
      <c r="H26" s="41" t="s">
        <v>7</v>
      </c>
      <c r="I26" s="40" t="s">
        <v>8</v>
      </c>
      <c r="J26" s="41"/>
      <c r="K26" s="39"/>
      <c r="L26" s="41"/>
      <c r="M26" s="39">
        <f ca="1">IF(AF8-ROUNDDOWN(AF8,-1)=9,ROUNDDOWN(AF8,-1)+_XLL.ALEA.ENTRE.BORNES($U$3,8),AF8)</f>
        <v>56</v>
      </c>
      <c r="N26" s="39" t="s">
        <v>14</v>
      </c>
      <c r="O26" s="40">
        <f ca="1">_XLL.ALEA.ENTRE.BORNES((M26-ROUNDDOWN(M26,-1))+1,$V$3)</f>
        <v>8</v>
      </c>
      <c r="P26" s="41" t="s">
        <v>7</v>
      </c>
      <c r="Q26" s="40" t="s">
        <v>8</v>
      </c>
      <c r="R26" s="5"/>
      <c r="S26" s="55"/>
    </row>
    <row r="27" spans="1:19" ht="18.75">
      <c r="A27" s="54"/>
      <c r="B27" s="5"/>
      <c r="C27" s="21"/>
      <c r="D27" s="5"/>
      <c r="E27" s="39">
        <f ca="1">IF(X9-ROUNDDOWN(X9,-1)=9,ROUNDDOWN(X9,-1)+_XLL.ALEA.ENTRE.BORNES($U$3,8),X9)</f>
        <v>15</v>
      </c>
      <c r="F27" s="39" t="s">
        <v>14</v>
      </c>
      <c r="G27" s="40">
        <f ca="1">_XLL.ALEA.ENTRE.BORNES((E27-ROUNDDOWN(E27,-1))+1,$V$3)</f>
        <v>8</v>
      </c>
      <c r="H27" s="41" t="s">
        <v>7</v>
      </c>
      <c r="I27" s="40" t="s">
        <v>8</v>
      </c>
      <c r="J27" s="41"/>
      <c r="K27" s="39"/>
      <c r="L27" s="41"/>
      <c r="M27" s="39">
        <f ca="1">IF(AF9-ROUNDDOWN(AF9,-1)=9,ROUNDDOWN(AF9,-1)+_XLL.ALEA.ENTRE.BORNES($U$3,8),AF9)</f>
        <v>37</v>
      </c>
      <c r="N27" s="39" t="s">
        <v>14</v>
      </c>
      <c r="O27" s="40">
        <f ca="1">_XLL.ALEA.ENTRE.BORNES((M27-ROUNDDOWN(M27,-1))+1,$V$3)</f>
        <v>8</v>
      </c>
      <c r="P27" s="41" t="s">
        <v>7</v>
      </c>
      <c r="Q27" s="40" t="s">
        <v>8</v>
      </c>
      <c r="R27" s="5"/>
      <c r="S27" s="55"/>
    </row>
    <row r="28" spans="1:19" ht="18.75">
      <c r="A28" s="54"/>
      <c r="B28" s="5"/>
      <c r="C28" s="21"/>
      <c r="D28" s="5"/>
      <c r="E28" s="39">
        <f ca="1">IF(X10-ROUNDDOWN(X10,-1)=9,ROUNDDOWN(X10,-1)+_XLL.ALEA.ENTRE.BORNES($U$3,8),X10)</f>
        <v>96</v>
      </c>
      <c r="F28" s="39" t="s">
        <v>14</v>
      </c>
      <c r="G28" s="40">
        <f ca="1">_XLL.ALEA.ENTRE.BORNES((E28-ROUNDDOWN(E28,-1))+1,$V$3)</f>
        <v>9</v>
      </c>
      <c r="H28" s="41" t="s">
        <v>7</v>
      </c>
      <c r="I28" s="40" t="s">
        <v>8</v>
      </c>
      <c r="J28" s="41"/>
      <c r="K28" s="39"/>
      <c r="L28" s="41"/>
      <c r="M28" s="39">
        <f ca="1">IF(AF10-ROUNDDOWN(AF10,-1)=9,ROUNDDOWN(AF10,-1)+_XLL.ALEA.ENTRE.BORNES($U$3,8),AF10)</f>
        <v>82</v>
      </c>
      <c r="N28" s="39" t="s">
        <v>14</v>
      </c>
      <c r="O28" s="40">
        <f ca="1">_XLL.ALEA.ENTRE.BORNES((M28-ROUNDDOWN(M28,-1))+1,$V$3)</f>
        <v>7</v>
      </c>
      <c r="P28" s="41" t="s">
        <v>7</v>
      </c>
      <c r="Q28" s="40" t="s">
        <v>8</v>
      </c>
      <c r="R28" s="5"/>
      <c r="S28" s="55"/>
    </row>
    <row r="29" spans="1:19" ht="18.75">
      <c r="A29" s="54"/>
      <c r="B29" s="5"/>
      <c r="C29" s="21"/>
      <c r="D29" s="5"/>
      <c r="E29" s="39">
        <f ca="1">IF(X11-ROUNDDOWN(X11,-1)=9,ROUNDDOWN(X11,-1)+_XLL.ALEA.ENTRE.BORNES($U$3,8),X11)</f>
        <v>65</v>
      </c>
      <c r="F29" s="39" t="s">
        <v>14</v>
      </c>
      <c r="G29" s="40">
        <f ca="1">_XLL.ALEA.ENTRE.BORNES((E29-ROUNDDOWN(E29,-1))+1,$V$3)</f>
        <v>6</v>
      </c>
      <c r="H29" s="41" t="s">
        <v>7</v>
      </c>
      <c r="I29" s="40" t="s">
        <v>8</v>
      </c>
      <c r="J29" s="41"/>
      <c r="K29" s="39"/>
      <c r="L29" s="41"/>
      <c r="M29" s="39">
        <f ca="1">IF(AF11-ROUNDDOWN(AF11,-1)=9,ROUNDDOWN(AF11,-1)+_XLL.ALEA.ENTRE.BORNES($U$3,8),AF11)</f>
        <v>91</v>
      </c>
      <c r="N29" s="39" t="s">
        <v>14</v>
      </c>
      <c r="O29" s="40">
        <f ca="1">_XLL.ALEA.ENTRE.BORNES((M29-ROUNDDOWN(M29,-1))+1,$V$3)</f>
        <v>3</v>
      </c>
      <c r="P29" s="41" t="s">
        <v>7</v>
      </c>
      <c r="Q29" s="40" t="s">
        <v>8</v>
      </c>
      <c r="R29" s="5"/>
      <c r="S29" s="55"/>
    </row>
    <row r="30" spans="1:19" ht="15">
      <c r="A30" s="5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5"/>
    </row>
    <row r="31" spans="1:19" ht="15">
      <c r="A31" s="19" t="s">
        <v>37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5"/>
    </row>
    <row r="32" spans="1:19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5"/>
    </row>
    <row r="33" spans="1:19" ht="15.75" customHeight="1">
      <c r="A33" s="54"/>
      <c r="B33" s="63" t="s">
        <v>71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31"/>
    </row>
    <row r="34" spans="1:19" ht="15">
      <c r="A34" s="54"/>
      <c r="B34" s="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31"/>
    </row>
    <row r="35" spans="1:19" ht="15">
      <c r="A35" s="54"/>
      <c r="B35" s="63" t="s">
        <v>70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5"/>
    </row>
    <row r="36" spans="1:19" ht="15">
      <c r="A36" s="5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3"/>
    </row>
    <row r="39" spans="1:19" ht="15">
      <c r="A39" s="19" t="s">
        <v>36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5"/>
    </row>
    <row r="40" spans="1:19" ht="15" customHeight="1">
      <c r="A40" s="5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5"/>
    </row>
    <row r="41" spans="1:19" ht="15">
      <c r="A41" s="5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5"/>
    </row>
    <row r="42" spans="1:19" ht="15">
      <c r="A42" s="5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5"/>
    </row>
    <row r="43" spans="1:19" ht="15">
      <c r="A43" s="5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5"/>
    </row>
    <row r="44" spans="1:19" ht="15">
      <c r="A44" s="5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5"/>
    </row>
    <row r="45" spans="1:19" ht="15">
      <c r="A45" s="5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5"/>
    </row>
    <row r="46" spans="1:19" ht="15">
      <c r="A46" s="5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5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8">
    <mergeCell ref="A21:R22"/>
    <mergeCell ref="A1:A4"/>
    <mergeCell ref="B1:R2"/>
    <mergeCell ref="S1:S4"/>
    <mergeCell ref="C4:R4"/>
    <mergeCell ref="A5:R6"/>
    <mergeCell ref="S5:S6"/>
    <mergeCell ref="J3:R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3">
      <selection activeCell="G9" sqref="G9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2.00390625" style="0" customWidth="1"/>
    <col min="5" max="5" width="4.00390625" style="0" customWidth="1"/>
    <col min="6" max="6" width="2.140625" style="0" customWidth="1"/>
    <col min="7" max="7" width="4.00390625" style="0" customWidth="1"/>
    <col min="8" max="8" width="3.140625" style="0" customWidth="1"/>
    <col min="9" max="9" width="5.421875" style="0" customWidth="1"/>
    <col min="10" max="10" width="6.421875" style="0" customWidth="1"/>
    <col min="11" max="11" width="4.57421875" style="0" customWidth="1"/>
    <col min="12" max="12" width="4.28125" style="0" customWidth="1"/>
    <col min="13" max="13" width="2.140625" style="0" customWidth="1"/>
    <col min="14" max="14" width="4.00390625" style="0" customWidth="1"/>
    <col min="15" max="15" width="3.00390625" style="0" customWidth="1"/>
    <col min="16" max="16" width="5.7109375" style="0" customWidth="1"/>
    <col min="17" max="17" width="3.28125" style="0" customWidth="1"/>
    <col min="18" max="18" width="16.28125" style="0" customWidth="1"/>
    <col min="19" max="19" width="26.00390625" style="0" hidden="1" customWidth="1"/>
    <col min="20" max="20" width="7.28125" style="0" hidden="1" customWidth="1"/>
    <col min="21" max="21" width="6.421875" style="0" hidden="1" customWidth="1"/>
  </cols>
  <sheetData>
    <row r="1" spans="1:21" ht="15.75" customHeight="1">
      <c r="A1" s="99"/>
      <c r="B1" s="87" t="s">
        <v>27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9"/>
      <c r="R1" s="83" t="s">
        <v>73</v>
      </c>
      <c r="S1" s="22" t="s">
        <v>2</v>
      </c>
      <c r="T1" s="23" t="s">
        <v>1</v>
      </c>
      <c r="U1" s="23" t="s">
        <v>3</v>
      </c>
    </row>
    <row r="2" spans="1:21" ht="15" customHeight="1">
      <c r="A2" s="100"/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  <c r="R2" s="84"/>
      <c r="S2" t="s">
        <v>4</v>
      </c>
      <c r="T2">
        <v>11</v>
      </c>
      <c r="U2">
        <v>99</v>
      </c>
    </row>
    <row r="3" spans="1:21" ht="15" customHeight="1">
      <c r="A3" s="100"/>
      <c r="B3" s="5"/>
      <c r="C3" s="33"/>
      <c r="D3" s="33"/>
      <c r="E3" s="33"/>
      <c r="F3" s="33"/>
      <c r="G3" s="33"/>
      <c r="H3" s="33"/>
      <c r="I3" s="33"/>
      <c r="J3" s="102" t="s">
        <v>26</v>
      </c>
      <c r="K3" s="102"/>
      <c r="L3" s="102"/>
      <c r="M3" s="102"/>
      <c r="N3" s="102"/>
      <c r="O3" s="102"/>
      <c r="P3" s="102"/>
      <c r="Q3" s="103"/>
      <c r="R3" s="85"/>
      <c r="S3" t="s">
        <v>5</v>
      </c>
      <c r="T3" s="21">
        <v>10</v>
      </c>
      <c r="U3" s="21">
        <v>9</v>
      </c>
    </row>
    <row r="4" spans="1:18" ht="15" customHeight="1">
      <c r="A4" s="101"/>
      <c r="B4" s="50"/>
      <c r="C4" s="93" t="s">
        <v>50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  <c r="R4" s="86"/>
    </row>
    <row r="5" spans="1:18" ht="15">
      <c r="A5" s="95" t="s">
        <v>74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7"/>
      <c r="R5" s="104" t="s">
        <v>0</v>
      </c>
    </row>
    <row r="6" spans="1:18" ht="15">
      <c r="A6" s="98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  <c r="R6" s="105"/>
    </row>
    <row r="7" spans="1:18" ht="15">
      <c r="A7" s="5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3"/>
    </row>
    <row r="8" spans="1:18" ht="15">
      <c r="A8" s="19" t="s">
        <v>34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5"/>
    </row>
    <row r="9" spans="1:18" ht="18.75">
      <c r="A9" s="54"/>
      <c r="B9" s="26"/>
      <c r="C9" s="21"/>
      <c r="D9" s="5"/>
      <c r="E9" s="39">
        <f ca="1">_XLL.ALEA.ENTRE.BORNES($T$2,$U$2)</f>
        <v>49</v>
      </c>
      <c r="F9" s="41" t="s">
        <v>14</v>
      </c>
      <c r="G9" s="39">
        <f ca="1">ROUNDDOWN(_XLL.ALEA.ENTRE.BORNES($T$3,E9),-1)</f>
        <v>40</v>
      </c>
      <c r="H9" s="41" t="s">
        <v>7</v>
      </c>
      <c r="I9" s="40" t="s">
        <v>8</v>
      </c>
      <c r="J9" s="40"/>
      <c r="K9" s="39"/>
      <c r="L9" s="39">
        <f ca="1">_XLL.ALEA.ENTRE.BORNES($T$2,$U$2)</f>
        <v>42</v>
      </c>
      <c r="M9" s="41" t="s">
        <v>14</v>
      </c>
      <c r="N9" s="39">
        <f ca="1">ROUNDDOWN(_XLL.ALEA.ENTRE.BORNES($T$3,L9),-1)</f>
        <v>30</v>
      </c>
      <c r="O9" s="41" t="s">
        <v>7</v>
      </c>
      <c r="P9" s="40" t="s">
        <v>8</v>
      </c>
      <c r="Q9" s="26"/>
      <c r="R9" s="55"/>
    </row>
    <row r="10" spans="1:18" ht="18.75">
      <c r="A10" s="54"/>
      <c r="B10" s="5"/>
      <c r="C10" s="21"/>
      <c r="D10" s="5"/>
      <c r="E10" s="39">
        <f ca="1">_XLL.ALEA.ENTRE.BORNES($T$2,$U$2)</f>
        <v>57</v>
      </c>
      <c r="F10" s="41" t="s">
        <v>14</v>
      </c>
      <c r="G10" s="39">
        <f ca="1">ROUNDDOWN(_XLL.ALEA.ENTRE.BORNES($T$3,E10),-1)</f>
        <v>20</v>
      </c>
      <c r="H10" s="41" t="s">
        <v>7</v>
      </c>
      <c r="I10" s="40" t="s">
        <v>8</v>
      </c>
      <c r="J10" s="41"/>
      <c r="K10" s="39"/>
      <c r="L10" s="39">
        <f ca="1">_XLL.ALEA.ENTRE.BORNES($T$2,$U$2)</f>
        <v>60</v>
      </c>
      <c r="M10" s="41" t="s">
        <v>14</v>
      </c>
      <c r="N10" s="39">
        <f ca="1">ROUNDDOWN(_XLL.ALEA.ENTRE.BORNES($T$3,L10),-1)</f>
        <v>40</v>
      </c>
      <c r="O10" s="41" t="s">
        <v>7</v>
      </c>
      <c r="P10" s="40" t="s">
        <v>8</v>
      </c>
      <c r="Q10" s="5"/>
      <c r="R10" s="55"/>
    </row>
    <row r="11" spans="1:18" ht="18.75">
      <c r="A11" s="54"/>
      <c r="B11" s="5"/>
      <c r="C11" s="21"/>
      <c r="D11" s="5"/>
      <c r="E11" s="39">
        <f ca="1">_XLL.ALEA.ENTRE.BORNES($T$2,$U$2)</f>
        <v>88</v>
      </c>
      <c r="F11" s="41" t="s">
        <v>14</v>
      </c>
      <c r="G11" s="39">
        <f ca="1">ROUNDDOWN(_XLL.ALEA.ENTRE.BORNES($T$3,E11),-1)</f>
        <v>70</v>
      </c>
      <c r="H11" s="41" t="s">
        <v>7</v>
      </c>
      <c r="I11" s="40" t="s">
        <v>8</v>
      </c>
      <c r="J11" s="41"/>
      <c r="K11" s="39"/>
      <c r="L11" s="39">
        <f ca="1">_XLL.ALEA.ENTRE.BORNES($T$2,$U$2)</f>
        <v>39</v>
      </c>
      <c r="M11" s="41" t="s">
        <v>14</v>
      </c>
      <c r="N11" s="39">
        <f ca="1">ROUNDDOWN(_XLL.ALEA.ENTRE.BORNES($T$3,L11),-1)</f>
        <v>20</v>
      </c>
      <c r="O11" s="41" t="s">
        <v>7</v>
      </c>
      <c r="P11" s="40" t="s">
        <v>8</v>
      </c>
      <c r="Q11" s="5"/>
      <c r="R11" s="55"/>
    </row>
    <row r="12" spans="1:18" ht="18.75">
      <c r="A12" s="54"/>
      <c r="B12" s="5"/>
      <c r="C12" s="21"/>
      <c r="D12" s="5"/>
      <c r="E12" s="39">
        <f ca="1">_XLL.ALEA.ENTRE.BORNES($T$2,$U$2)</f>
        <v>50</v>
      </c>
      <c r="F12" s="41" t="s">
        <v>14</v>
      </c>
      <c r="G12" s="39">
        <f ca="1">ROUNDDOWN(_XLL.ALEA.ENTRE.BORNES($T$3,E12),-1)</f>
        <v>40</v>
      </c>
      <c r="H12" s="41" t="s">
        <v>7</v>
      </c>
      <c r="I12" s="40" t="s">
        <v>8</v>
      </c>
      <c r="J12" s="41"/>
      <c r="K12" s="39"/>
      <c r="L12" s="39">
        <f ca="1">_XLL.ALEA.ENTRE.BORNES($T$2,$U$2)</f>
        <v>13</v>
      </c>
      <c r="M12" s="41" t="s">
        <v>14</v>
      </c>
      <c r="N12" s="39">
        <f ca="1">ROUNDDOWN(_XLL.ALEA.ENTRE.BORNES($T$3,L12),-1)</f>
        <v>10</v>
      </c>
      <c r="O12" s="41" t="s">
        <v>7</v>
      </c>
      <c r="P12" s="40" t="s">
        <v>8</v>
      </c>
      <c r="Q12" s="5"/>
      <c r="R12" s="55"/>
    </row>
    <row r="13" spans="1:18" ht="18.75">
      <c r="A13" s="54"/>
      <c r="B13" s="5"/>
      <c r="C13" s="21"/>
      <c r="D13" s="5"/>
      <c r="E13" s="39">
        <f ca="1">_XLL.ALEA.ENTRE.BORNES($T$2,$U$2)</f>
        <v>58</v>
      </c>
      <c r="F13" s="41" t="s">
        <v>14</v>
      </c>
      <c r="G13" s="39">
        <f ca="1">ROUNDDOWN(_XLL.ALEA.ENTRE.BORNES($T$3,E13),-1)</f>
        <v>30</v>
      </c>
      <c r="H13" s="41" t="s">
        <v>7</v>
      </c>
      <c r="I13" s="40" t="s">
        <v>8</v>
      </c>
      <c r="J13" s="41"/>
      <c r="K13" s="39"/>
      <c r="L13" s="39">
        <f ca="1">_XLL.ALEA.ENTRE.BORNES($T$2,$U$2)</f>
        <v>38</v>
      </c>
      <c r="M13" s="41" t="s">
        <v>14</v>
      </c>
      <c r="N13" s="39">
        <f ca="1">ROUNDDOWN(_XLL.ALEA.ENTRE.BORNES($T$3,L13),-1)</f>
        <v>20</v>
      </c>
      <c r="O13" s="41" t="s">
        <v>7</v>
      </c>
      <c r="P13" s="40" t="s">
        <v>8</v>
      </c>
      <c r="Q13" s="5"/>
      <c r="R13" s="55"/>
    </row>
    <row r="14" spans="1:18" ht="15">
      <c r="A14" s="5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5"/>
    </row>
    <row r="15" spans="1:18" ht="15">
      <c r="A15" s="19" t="s">
        <v>37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5"/>
    </row>
    <row r="16" spans="1:18" ht="15">
      <c r="A16" s="5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5"/>
    </row>
    <row r="17" spans="1:18" ht="15">
      <c r="A17" s="54"/>
      <c r="B17" s="5"/>
      <c r="C17" s="65" t="s">
        <v>75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5"/>
    </row>
    <row r="18" spans="1:18" ht="15">
      <c r="A18" s="54"/>
      <c r="B18" s="5"/>
      <c r="C18" s="5"/>
      <c r="D18" s="5"/>
      <c r="E18" s="5" t="s">
        <v>17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5"/>
    </row>
    <row r="19" spans="1:18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9"/>
    </row>
    <row r="20" spans="1:18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/>
    </row>
    <row r="21" spans="1:18" ht="15">
      <c r="A21" s="20" t="s">
        <v>76</v>
      </c>
      <c r="B21" s="25"/>
      <c r="C21" s="52"/>
      <c r="D21" s="11"/>
      <c r="E21" s="11"/>
      <c r="F21" s="11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8"/>
      <c r="R21" s="104" t="s">
        <v>0</v>
      </c>
    </row>
    <row r="22" spans="1:18" ht="15">
      <c r="A22" s="15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2"/>
      <c r="R22" s="105"/>
    </row>
    <row r="23" spans="1:18" ht="15">
      <c r="A23" s="12"/>
      <c r="B23" s="13"/>
      <c r="C23" s="5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53"/>
    </row>
    <row r="24" spans="1:18" ht="15">
      <c r="A24" s="19" t="s">
        <v>34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5"/>
    </row>
    <row r="25" spans="1:18" ht="18.75">
      <c r="A25" s="54"/>
      <c r="B25" s="5"/>
      <c r="C25" s="21"/>
      <c r="D25" s="5"/>
      <c r="E25" s="39">
        <f ca="1">_XLL.ALEA.ENTRE.BORNES($T$2,$U$2)</f>
        <v>70</v>
      </c>
      <c r="F25" s="41" t="s">
        <v>14</v>
      </c>
      <c r="G25" s="39">
        <f ca="1">ROUNDDOWN(_XLL.ALEA.ENTRE.BORNES($T$3,E25),-1)</f>
        <v>60</v>
      </c>
      <c r="H25" s="41" t="s">
        <v>7</v>
      </c>
      <c r="I25" s="40" t="s">
        <v>8</v>
      </c>
      <c r="J25" s="40"/>
      <c r="K25" s="39"/>
      <c r="L25" s="39">
        <f ca="1">_XLL.ALEA.ENTRE.BORNES($T$2,$U$2)</f>
        <v>22</v>
      </c>
      <c r="M25" s="41" t="s">
        <v>14</v>
      </c>
      <c r="N25" s="39">
        <f ca="1">ROUNDDOWN(_XLL.ALEA.ENTRE.BORNES($T$3,L25),-1)</f>
        <v>10</v>
      </c>
      <c r="O25" s="41" t="s">
        <v>7</v>
      </c>
      <c r="P25" s="40" t="s">
        <v>8</v>
      </c>
      <c r="Q25" s="5"/>
      <c r="R25" s="55"/>
    </row>
    <row r="26" spans="1:18" ht="18.75">
      <c r="A26" s="54"/>
      <c r="B26" s="5"/>
      <c r="C26" s="21"/>
      <c r="D26" s="5"/>
      <c r="E26" s="39">
        <f ca="1">_XLL.ALEA.ENTRE.BORNES($T$2,$U$2)</f>
        <v>82</v>
      </c>
      <c r="F26" s="41" t="s">
        <v>14</v>
      </c>
      <c r="G26" s="39">
        <f ca="1">ROUNDDOWN(_XLL.ALEA.ENTRE.BORNES($T$3,E26),-1)</f>
        <v>30</v>
      </c>
      <c r="H26" s="41" t="s">
        <v>7</v>
      </c>
      <c r="I26" s="40" t="s">
        <v>8</v>
      </c>
      <c r="J26" s="41"/>
      <c r="K26" s="39"/>
      <c r="L26" s="39">
        <f ca="1">_XLL.ALEA.ENTRE.BORNES($T$2,$U$2)</f>
        <v>40</v>
      </c>
      <c r="M26" s="41" t="s">
        <v>14</v>
      </c>
      <c r="N26" s="39">
        <f ca="1">ROUNDDOWN(_XLL.ALEA.ENTRE.BORNES($T$3,L26),-1)</f>
        <v>30</v>
      </c>
      <c r="O26" s="41" t="s">
        <v>7</v>
      </c>
      <c r="P26" s="40" t="s">
        <v>8</v>
      </c>
      <c r="Q26" s="5"/>
      <c r="R26" s="55"/>
    </row>
    <row r="27" spans="1:18" ht="18.75">
      <c r="A27" s="54"/>
      <c r="B27" s="5"/>
      <c r="C27" s="21"/>
      <c r="D27" s="5"/>
      <c r="E27" s="39">
        <f ca="1">_XLL.ALEA.ENTRE.BORNES($T$2,$U$2)</f>
        <v>52</v>
      </c>
      <c r="F27" s="41" t="s">
        <v>14</v>
      </c>
      <c r="G27" s="39">
        <f ca="1">ROUNDDOWN(_XLL.ALEA.ENTRE.BORNES($T$3,E27),-1)</f>
        <v>40</v>
      </c>
      <c r="H27" s="41" t="s">
        <v>7</v>
      </c>
      <c r="I27" s="40" t="s">
        <v>8</v>
      </c>
      <c r="J27" s="41"/>
      <c r="K27" s="39"/>
      <c r="L27" s="39">
        <f ca="1">_XLL.ALEA.ENTRE.BORNES($T$2,$U$2)</f>
        <v>79</v>
      </c>
      <c r="M27" s="41" t="s">
        <v>14</v>
      </c>
      <c r="N27" s="39">
        <f ca="1">ROUNDDOWN(_XLL.ALEA.ENTRE.BORNES($T$3,L27),-1)</f>
        <v>50</v>
      </c>
      <c r="O27" s="41" t="s">
        <v>7</v>
      </c>
      <c r="P27" s="40" t="s">
        <v>8</v>
      </c>
      <c r="Q27" s="5"/>
      <c r="R27" s="55"/>
    </row>
    <row r="28" spans="1:18" ht="18.75">
      <c r="A28" s="54"/>
      <c r="B28" s="5"/>
      <c r="C28" s="21"/>
      <c r="D28" s="5"/>
      <c r="E28" s="39">
        <f ca="1">_XLL.ALEA.ENTRE.BORNES($T$2,$U$2)</f>
        <v>28</v>
      </c>
      <c r="F28" s="41" t="s">
        <v>14</v>
      </c>
      <c r="G28" s="39">
        <f ca="1">ROUNDDOWN(_XLL.ALEA.ENTRE.BORNES($T$3,E28),-1)</f>
        <v>20</v>
      </c>
      <c r="H28" s="41" t="s">
        <v>7</v>
      </c>
      <c r="I28" s="40" t="s">
        <v>8</v>
      </c>
      <c r="J28" s="41"/>
      <c r="K28" s="39"/>
      <c r="L28" s="39">
        <f ca="1">_XLL.ALEA.ENTRE.BORNES($T$2,$U$2)</f>
        <v>85</v>
      </c>
      <c r="M28" s="41" t="s">
        <v>14</v>
      </c>
      <c r="N28" s="39">
        <f ca="1">ROUNDDOWN(_XLL.ALEA.ENTRE.BORNES($T$3,L28),-1)</f>
        <v>10</v>
      </c>
      <c r="O28" s="41" t="s">
        <v>7</v>
      </c>
      <c r="P28" s="40" t="s">
        <v>8</v>
      </c>
      <c r="Q28" s="5"/>
      <c r="R28" s="55"/>
    </row>
    <row r="29" spans="1:18" ht="18.75">
      <c r="A29" s="54"/>
      <c r="B29" s="5"/>
      <c r="C29" s="21"/>
      <c r="D29" s="5"/>
      <c r="E29" s="39">
        <f ca="1">_XLL.ALEA.ENTRE.BORNES($T$2,$U$2)</f>
        <v>47</v>
      </c>
      <c r="F29" s="41" t="s">
        <v>14</v>
      </c>
      <c r="G29" s="39">
        <f ca="1">ROUNDDOWN(_XLL.ALEA.ENTRE.BORNES($T$3,E29),-1)</f>
        <v>30</v>
      </c>
      <c r="H29" s="41" t="s">
        <v>7</v>
      </c>
      <c r="I29" s="40" t="s">
        <v>8</v>
      </c>
      <c r="J29" s="41"/>
      <c r="K29" s="39"/>
      <c r="L29" s="39">
        <f ca="1">_XLL.ALEA.ENTRE.BORNES($T$2,$U$2)</f>
        <v>56</v>
      </c>
      <c r="M29" s="41" t="s">
        <v>14</v>
      </c>
      <c r="N29" s="39">
        <f ca="1">ROUNDDOWN(_XLL.ALEA.ENTRE.BORNES($T$3,L29),-1)</f>
        <v>10</v>
      </c>
      <c r="O29" s="41" t="s">
        <v>7</v>
      </c>
      <c r="P29" s="40" t="s">
        <v>8</v>
      </c>
      <c r="Q29" s="5"/>
      <c r="R29" s="55"/>
    </row>
    <row r="30" spans="1:18" ht="15">
      <c r="A30" s="5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5"/>
    </row>
    <row r="31" spans="1:18" ht="15">
      <c r="A31" s="19" t="s">
        <v>37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5"/>
    </row>
    <row r="32" spans="1:18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5"/>
    </row>
    <row r="33" spans="1:18" ht="15">
      <c r="A33" s="54"/>
      <c r="B33" s="65" t="s">
        <v>77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6"/>
    </row>
    <row r="34" spans="1:19" ht="15" customHeight="1">
      <c r="A34" s="54"/>
      <c r="B34" s="113" t="s">
        <v>78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67"/>
      <c r="P34" s="67"/>
      <c r="Q34" s="67"/>
      <c r="R34" s="68"/>
      <c r="S34" s="29"/>
    </row>
    <row r="35" spans="1:19" ht="15">
      <c r="A35" s="54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8"/>
      <c r="S35" s="29"/>
    </row>
    <row r="36" spans="1:18" ht="15">
      <c r="A36" s="54"/>
      <c r="B36" s="65" t="s">
        <v>79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9"/>
    </row>
    <row r="37" spans="1:18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8"/>
    </row>
    <row r="38" spans="1:18" ht="15">
      <c r="A38" s="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3"/>
    </row>
    <row r="39" spans="1:18" ht="15">
      <c r="A39" s="19" t="s">
        <v>36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5"/>
    </row>
    <row r="40" spans="1:18" ht="15" customHeight="1">
      <c r="A40" s="5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5"/>
    </row>
    <row r="41" spans="1:18" ht="15">
      <c r="A41" s="5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5"/>
    </row>
    <row r="42" spans="1:18" ht="15">
      <c r="A42" s="5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5"/>
    </row>
    <row r="43" spans="1:18" ht="15">
      <c r="A43" s="5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5"/>
    </row>
    <row r="44" spans="1:18" ht="15">
      <c r="A44" s="5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5"/>
    </row>
    <row r="45" spans="1:18" ht="15">
      <c r="A45" s="5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5"/>
    </row>
    <row r="46" spans="1:18" ht="15">
      <c r="A46" s="5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5"/>
    </row>
    <row r="47" spans="1:18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9"/>
    </row>
    <row r="48" spans="1:18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6"/>
    </row>
    <row r="49" spans="1:18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6"/>
    </row>
    <row r="50" spans="1:18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9"/>
    </row>
  </sheetData>
  <sheetProtection/>
  <mergeCells count="11">
    <mergeCell ref="B22:Q22"/>
    <mergeCell ref="A1:A4"/>
    <mergeCell ref="B1:Q2"/>
    <mergeCell ref="R1:R4"/>
    <mergeCell ref="C4:Q4"/>
    <mergeCell ref="A5:Q5"/>
    <mergeCell ref="B34:N34"/>
    <mergeCell ref="R5:R6"/>
    <mergeCell ref="R21:R22"/>
    <mergeCell ref="J3:Q3"/>
    <mergeCell ref="A6:Q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0"/>
  <sheetViews>
    <sheetView zoomScalePageLayoutView="0" workbookViewId="0" topLeftCell="A1">
      <selection activeCell="X13" sqref="X13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7109375" style="0" customWidth="1"/>
    <col min="5" max="5" width="4.00390625" style="0" customWidth="1"/>
    <col min="6" max="6" width="2.140625" style="0" customWidth="1"/>
    <col min="7" max="7" width="3.421875" style="0" customWidth="1"/>
    <col min="8" max="8" width="3.140625" style="0" customWidth="1"/>
    <col min="9" max="9" width="5.421875" style="0" customWidth="1"/>
    <col min="10" max="10" width="6.421875" style="0" customWidth="1"/>
    <col min="11" max="11" width="4.57421875" style="0" customWidth="1"/>
    <col min="12" max="12" width="2.140625" style="0" customWidth="1"/>
    <col min="13" max="13" width="4.28125" style="0" customWidth="1"/>
    <col min="14" max="14" width="2.140625" style="0" customWidth="1"/>
    <col min="15" max="15" width="4.0039062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customWidth="1"/>
    <col min="21" max="21" width="7.28125" style="0" customWidth="1"/>
    <col min="22" max="22" width="6.421875" style="0" customWidth="1"/>
  </cols>
  <sheetData>
    <row r="1" spans="1:22" ht="15.75" customHeight="1">
      <c r="A1" s="99"/>
      <c r="B1" s="87" t="s">
        <v>27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9"/>
      <c r="S1" s="83" t="s">
        <v>80</v>
      </c>
      <c r="T1" s="22" t="s">
        <v>2</v>
      </c>
      <c r="U1" s="23" t="s">
        <v>1</v>
      </c>
      <c r="V1" s="23" t="s">
        <v>3</v>
      </c>
    </row>
    <row r="2" spans="1:22" ht="15" customHeight="1">
      <c r="A2" s="100"/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2"/>
      <c r="S2" s="84"/>
      <c r="T2" t="s">
        <v>4</v>
      </c>
      <c r="U2">
        <v>2</v>
      </c>
      <c r="V2">
        <v>5</v>
      </c>
    </row>
    <row r="3" spans="1:22" ht="15" customHeight="1">
      <c r="A3" s="100"/>
      <c r="B3" s="5"/>
      <c r="C3" s="33"/>
      <c r="D3" s="33"/>
      <c r="E3" s="33"/>
      <c r="F3" s="33"/>
      <c r="G3" s="33"/>
      <c r="H3" s="33"/>
      <c r="I3" s="33"/>
      <c r="J3" s="102" t="s">
        <v>26</v>
      </c>
      <c r="K3" s="102"/>
      <c r="L3" s="102"/>
      <c r="M3" s="102"/>
      <c r="N3" s="102"/>
      <c r="O3" s="102"/>
      <c r="P3" s="102"/>
      <c r="Q3" s="102"/>
      <c r="R3" s="103"/>
      <c r="S3" s="85"/>
      <c r="T3" t="s">
        <v>5</v>
      </c>
      <c r="U3" s="21">
        <v>1</v>
      </c>
      <c r="V3" s="21">
        <v>9</v>
      </c>
    </row>
    <row r="4" spans="1:19" ht="15" customHeight="1">
      <c r="A4" s="101"/>
      <c r="B4" s="50"/>
      <c r="C4" s="93" t="s">
        <v>50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4"/>
      <c r="S4" s="86"/>
    </row>
    <row r="5" spans="1:19" ht="20.25" customHeight="1">
      <c r="A5" s="107" t="s">
        <v>85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9"/>
      <c r="S5" s="104" t="s">
        <v>0</v>
      </c>
    </row>
    <row r="6" spans="1:19" ht="11.25" customHeight="1">
      <c r="A6" s="11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2"/>
      <c r="S6" s="105"/>
    </row>
    <row r="7" spans="1:19" ht="15">
      <c r="A7" s="5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3"/>
    </row>
    <row r="8" spans="1:19" ht="15">
      <c r="A8" s="19" t="s">
        <v>34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5"/>
    </row>
    <row r="9" spans="1:19" ht="18.75">
      <c r="A9" s="54"/>
      <c r="B9" s="26"/>
      <c r="C9" s="5"/>
      <c r="D9" s="5"/>
      <c r="E9" s="39">
        <f ca="1">_XLL.ALEA.ENTRE.BORNES($U$2,$V$2)</f>
        <v>4</v>
      </c>
      <c r="F9" s="39" t="s">
        <v>18</v>
      </c>
      <c r="G9" s="40">
        <f ca="1">_XLL.ALEA.ENTRE.BORNES($U$3,$V$3)</f>
        <v>3</v>
      </c>
      <c r="H9" s="41" t="s">
        <v>7</v>
      </c>
      <c r="I9" s="40" t="s">
        <v>8</v>
      </c>
      <c r="J9" s="40"/>
      <c r="K9" s="39"/>
      <c r="L9" s="41"/>
      <c r="M9" s="39">
        <f ca="1">_XLL.ALEA.ENTRE.BORNES($U$2,$V$2)</f>
        <v>3</v>
      </c>
      <c r="N9" s="39" t="s">
        <v>18</v>
      </c>
      <c r="O9" s="40">
        <f ca="1">_XLL.ALEA.ENTRE.BORNES($U$3,$V$3)</f>
        <v>3</v>
      </c>
      <c r="P9" s="41" t="s">
        <v>7</v>
      </c>
      <c r="Q9" s="40" t="s">
        <v>8</v>
      </c>
      <c r="R9" s="26"/>
      <c r="S9" s="55"/>
    </row>
    <row r="10" spans="1:19" ht="18.75">
      <c r="A10" s="54"/>
      <c r="B10" s="5"/>
      <c r="C10" s="5"/>
      <c r="D10" s="5"/>
      <c r="E10" s="39">
        <f ca="1">_XLL.ALEA.ENTRE.BORNES($U$2,$V$2)</f>
        <v>2</v>
      </c>
      <c r="F10" s="39" t="s">
        <v>18</v>
      </c>
      <c r="G10" s="40">
        <f ca="1">_XLL.ALEA.ENTRE.BORNES($U$3,$V$3)</f>
        <v>5</v>
      </c>
      <c r="H10" s="41" t="s">
        <v>7</v>
      </c>
      <c r="I10" s="40" t="s">
        <v>8</v>
      </c>
      <c r="J10" s="41"/>
      <c r="K10" s="39"/>
      <c r="L10" s="41"/>
      <c r="M10" s="39">
        <f ca="1">_XLL.ALEA.ENTRE.BORNES($U$2,$V$2)</f>
        <v>2</v>
      </c>
      <c r="N10" s="39" t="s">
        <v>18</v>
      </c>
      <c r="O10" s="40">
        <f ca="1">_XLL.ALEA.ENTRE.BORNES($U$3,$V$3)</f>
        <v>1</v>
      </c>
      <c r="P10" s="41" t="s">
        <v>7</v>
      </c>
      <c r="Q10" s="40" t="s">
        <v>8</v>
      </c>
      <c r="R10" s="5"/>
      <c r="S10" s="55"/>
    </row>
    <row r="11" spans="1:19" ht="18.75">
      <c r="A11" s="54"/>
      <c r="B11" s="5"/>
      <c r="C11" s="5"/>
      <c r="D11" s="5"/>
      <c r="E11" s="39">
        <f ca="1">_XLL.ALEA.ENTRE.BORNES($U$2,$V$2)</f>
        <v>3</v>
      </c>
      <c r="F11" s="39" t="s">
        <v>18</v>
      </c>
      <c r="G11" s="40">
        <f ca="1">_XLL.ALEA.ENTRE.BORNES($U$3,$V$3)</f>
        <v>2</v>
      </c>
      <c r="H11" s="41" t="s">
        <v>7</v>
      </c>
      <c r="I11" s="40" t="s">
        <v>8</v>
      </c>
      <c r="J11" s="41"/>
      <c r="K11" s="39"/>
      <c r="L11" s="41"/>
      <c r="M11" s="39">
        <f ca="1">_XLL.ALEA.ENTRE.BORNES($U$2,$V$2)</f>
        <v>5</v>
      </c>
      <c r="N11" s="39" t="s">
        <v>18</v>
      </c>
      <c r="O11" s="40">
        <f ca="1">_XLL.ALEA.ENTRE.BORNES($U$3,$V$3)</f>
        <v>4</v>
      </c>
      <c r="P11" s="41" t="s">
        <v>7</v>
      </c>
      <c r="Q11" s="40" t="s">
        <v>8</v>
      </c>
      <c r="R11" s="5"/>
      <c r="S11" s="55"/>
    </row>
    <row r="12" spans="1:19" ht="18.75">
      <c r="A12" s="54"/>
      <c r="B12" s="5"/>
      <c r="C12" s="5"/>
      <c r="D12" s="5"/>
      <c r="E12" s="39">
        <f ca="1">_XLL.ALEA.ENTRE.BORNES($U$2,$V$2)</f>
        <v>4</v>
      </c>
      <c r="F12" s="39" t="s">
        <v>18</v>
      </c>
      <c r="G12" s="40">
        <f ca="1">_XLL.ALEA.ENTRE.BORNES($U$3,$V$3)</f>
        <v>2</v>
      </c>
      <c r="H12" s="41" t="s">
        <v>7</v>
      </c>
      <c r="I12" s="40" t="s">
        <v>8</v>
      </c>
      <c r="J12" s="41"/>
      <c r="K12" s="39"/>
      <c r="L12" s="41"/>
      <c r="M12" s="39">
        <f ca="1">_XLL.ALEA.ENTRE.BORNES($U$2,$V$2)</f>
        <v>3</v>
      </c>
      <c r="N12" s="39" t="s">
        <v>18</v>
      </c>
      <c r="O12" s="40">
        <f ca="1">_XLL.ALEA.ENTRE.BORNES($U$3,$V$3)</f>
        <v>1</v>
      </c>
      <c r="P12" s="41" t="s">
        <v>7</v>
      </c>
      <c r="Q12" s="40" t="s">
        <v>8</v>
      </c>
      <c r="R12" s="5"/>
      <c r="S12" s="55"/>
    </row>
    <row r="13" spans="1:19" ht="18.75">
      <c r="A13" s="54"/>
      <c r="B13" s="5"/>
      <c r="C13" s="5"/>
      <c r="D13" s="5"/>
      <c r="E13" s="39">
        <f ca="1">_XLL.ALEA.ENTRE.BORNES($U$2,$V$2)</f>
        <v>2</v>
      </c>
      <c r="F13" s="39" t="s">
        <v>18</v>
      </c>
      <c r="G13" s="40">
        <f ca="1">_XLL.ALEA.ENTRE.BORNES($U$3,$V$3)</f>
        <v>1</v>
      </c>
      <c r="H13" s="41" t="s">
        <v>7</v>
      </c>
      <c r="I13" s="40" t="s">
        <v>8</v>
      </c>
      <c r="J13" s="41"/>
      <c r="K13" s="39"/>
      <c r="L13" s="41"/>
      <c r="M13" s="39">
        <f ca="1">_XLL.ALEA.ENTRE.BORNES($U$2,$V$2)</f>
        <v>3</v>
      </c>
      <c r="N13" s="39" t="s">
        <v>18</v>
      </c>
      <c r="O13" s="40">
        <f ca="1">_XLL.ALEA.ENTRE.BORNES($U$3,$V$3)</f>
        <v>3</v>
      </c>
      <c r="P13" s="41" t="s">
        <v>7</v>
      </c>
      <c r="Q13" s="40" t="s">
        <v>8</v>
      </c>
      <c r="R13" s="5"/>
      <c r="S13" s="55"/>
    </row>
    <row r="14" spans="1:19" ht="15">
      <c r="A14" s="5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5"/>
    </row>
    <row r="15" spans="1:19" ht="15">
      <c r="A15" s="19" t="s">
        <v>37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</row>
    <row r="16" spans="1:19" ht="15">
      <c r="A16" s="5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5"/>
    </row>
    <row r="17" spans="1:19" ht="15">
      <c r="A17" s="54"/>
      <c r="B17" s="69" t="s">
        <v>82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5"/>
    </row>
    <row r="18" spans="1:19" ht="15">
      <c r="A18" s="5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5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30.75" customHeight="1">
      <c r="A21" s="107" t="s">
        <v>81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9"/>
      <c r="S21" s="51" t="s">
        <v>0</v>
      </c>
    </row>
    <row r="22" spans="1:19" ht="15" customHeight="1" hidden="1">
      <c r="A22" s="110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2"/>
      <c r="S22" s="10"/>
    </row>
    <row r="23" spans="1:19" ht="15">
      <c r="A23" s="30"/>
      <c r="B23" s="11"/>
      <c r="C23" s="52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53"/>
    </row>
    <row r="24" spans="1:19" ht="15">
      <c r="A24" s="19" t="s">
        <v>34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5"/>
    </row>
    <row r="25" spans="1:19" ht="18.75">
      <c r="A25" s="54"/>
      <c r="B25" s="5"/>
      <c r="C25" s="21"/>
      <c r="D25" s="5"/>
      <c r="E25" s="39">
        <f ca="1">_XLL.ALEA.ENTRE.BORNES($U$2,$V$2)</f>
        <v>4</v>
      </c>
      <c r="F25" s="39" t="s">
        <v>18</v>
      </c>
      <c r="G25" s="40">
        <f ca="1">_XLL.ALEA.ENTRE.BORNES($U$3,$V$3)</f>
        <v>9</v>
      </c>
      <c r="H25" s="41" t="s">
        <v>7</v>
      </c>
      <c r="I25" s="40" t="s">
        <v>8</v>
      </c>
      <c r="J25" s="40"/>
      <c r="K25" s="39"/>
      <c r="L25" s="41"/>
      <c r="M25" s="39">
        <f ca="1">_XLL.ALEA.ENTRE.BORNES($U$2,$V$2)</f>
        <v>4</v>
      </c>
      <c r="N25" s="39" t="s">
        <v>18</v>
      </c>
      <c r="O25" s="40">
        <f ca="1">_XLL.ALEA.ENTRE.BORNES($U$3,$V$3)</f>
        <v>2</v>
      </c>
      <c r="P25" s="41" t="s">
        <v>7</v>
      </c>
      <c r="Q25" s="40" t="s">
        <v>8</v>
      </c>
      <c r="R25" s="5"/>
      <c r="S25" s="55"/>
    </row>
    <row r="26" spans="1:19" ht="18.75">
      <c r="A26" s="54"/>
      <c r="B26" s="5"/>
      <c r="C26" s="21"/>
      <c r="D26" s="5"/>
      <c r="E26" s="39">
        <f ca="1">_XLL.ALEA.ENTRE.BORNES($U$2,$V$2)</f>
        <v>2</v>
      </c>
      <c r="F26" s="39" t="s">
        <v>18</v>
      </c>
      <c r="G26" s="40">
        <f ca="1">_XLL.ALEA.ENTRE.BORNES($U$3,$V$3)</f>
        <v>1</v>
      </c>
      <c r="H26" s="41" t="s">
        <v>7</v>
      </c>
      <c r="I26" s="40" t="s">
        <v>8</v>
      </c>
      <c r="J26" s="41"/>
      <c r="K26" s="39"/>
      <c r="L26" s="41"/>
      <c r="M26" s="39">
        <f ca="1">_XLL.ALEA.ENTRE.BORNES($U$2,$V$2)</f>
        <v>2</v>
      </c>
      <c r="N26" s="39" t="s">
        <v>18</v>
      </c>
      <c r="O26" s="40">
        <f ca="1">_XLL.ALEA.ENTRE.BORNES($U$3,$V$3)</f>
        <v>3</v>
      </c>
      <c r="P26" s="41" t="s">
        <v>7</v>
      </c>
      <c r="Q26" s="40" t="s">
        <v>8</v>
      </c>
      <c r="R26" s="5"/>
      <c r="S26" s="55"/>
    </row>
    <row r="27" spans="1:19" ht="18.75">
      <c r="A27" s="54"/>
      <c r="B27" s="5"/>
      <c r="C27" s="21"/>
      <c r="D27" s="5"/>
      <c r="E27" s="39">
        <f ca="1">_XLL.ALEA.ENTRE.BORNES($U$2,$V$2)</f>
        <v>4</v>
      </c>
      <c r="F27" s="39" t="s">
        <v>18</v>
      </c>
      <c r="G27" s="40">
        <f ca="1">_XLL.ALEA.ENTRE.BORNES($U$3,$V$3)</f>
        <v>5</v>
      </c>
      <c r="H27" s="41" t="s">
        <v>7</v>
      </c>
      <c r="I27" s="40" t="s">
        <v>8</v>
      </c>
      <c r="J27" s="41"/>
      <c r="K27" s="39"/>
      <c r="L27" s="41"/>
      <c r="M27" s="39">
        <f ca="1">_XLL.ALEA.ENTRE.BORNES($U$2,$V$2)</f>
        <v>5</v>
      </c>
      <c r="N27" s="39" t="s">
        <v>18</v>
      </c>
      <c r="O27" s="40">
        <f ca="1">_XLL.ALEA.ENTRE.BORNES($U$3,$V$3)</f>
        <v>6</v>
      </c>
      <c r="P27" s="41" t="s">
        <v>7</v>
      </c>
      <c r="Q27" s="40" t="s">
        <v>8</v>
      </c>
      <c r="R27" s="5"/>
      <c r="S27" s="55"/>
    </row>
    <row r="28" spans="1:19" ht="18.75">
      <c r="A28" s="54"/>
      <c r="B28" s="5"/>
      <c r="C28" s="21"/>
      <c r="D28" s="5"/>
      <c r="E28" s="39">
        <f ca="1">_XLL.ALEA.ENTRE.BORNES($U$2,$V$2)</f>
        <v>4</v>
      </c>
      <c r="F28" s="39" t="s">
        <v>18</v>
      </c>
      <c r="G28" s="40">
        <f ca="1">_XLL.ALEA.ENTRE.BORNES($U$3,$V$3)</f>
        <v>7</v>
      </c>
      <c r="H28" s="41" t="s">
        <v>7</v>
      </c>
      <c r="I28" s="40" t="s">
        <v>8</v>
      </c>
      <c r="J28" s="41"/>
      <c r="K28" s="39"/>
      <c r="L28" s="41"/>
      <c r="M28" s="39">
        <f ca="1">_XLL.ALEA.ENTRE.BORNES($U$2,$V$2)</f>
        <v>3</v>
      </c>
      <c r="N28" s="39" t="s">
        <v>18</v>
      </c>
      <c r="O28" s="40">
        <f ca="1">_XLL.ALEA.ENTRE.BORNES($U$3,$V$3)</f>
        <v>6</v>
      </c>
      <c r="P28" s="41" t="s">
        <v>7</v>
      </c>
      <c r="Q28" s="40" t="s">
        <v>8</v>
      </c>
      <c r="R28" s="5"/>
      <c r="S28" s="55"/>
    </row>
    <row r="29" spans="1:19" ht="18.75">
      <c r="A29" s="54"/>
      <c r="B29" s="5"/>
      <c r="C29" s="21"/>
      <c r="D29" s="5"/>
      <c r="E29" s="39">
        <f ca="1">_XLL.ALEA.ENTRE.BORNES($U$2,$V$2)</f>
        <v>2</v>
      </c>
      <c r="F29" s="39" t="s">
        <v>18</v>
      </c>
      <c r="G29" s="40">
        <f ca="1">_XLL.ALEA.ENTRE.BORNES($U$3,$V$3)</f>
        <v>3</v>
      </c>
      <c r="H29" s="41" t="s">
        <v>7</v>
      </c>
      <c r="I29" s="40" t="s">
        <v>8</v>
      </c>
      <c r="J29" s="41"/>
      <c r="K29" s="39"/>
      <c r="L29" s="41"/>
      <c r="M29" s="39">
        <f ca="1">_XLL.ALEA.ENTRE.BORNES($U$2,$V$2)</f>
        <v>5</v>
      </c>
      <c r="N29" s="39" t="s">
        <v>18</v>
      </c>
      <c r="O29" s="40">
        <f ca="1">_XLL.ALEA.ENTRE.BORNES($U$3,$V$3)</f>
        <v>3</v>
      </c>
      <c r="P29" s="41" t="s">
        <v>7</v>
      </c>
      <c r="Q29" s="40" t="s">
        <v>8</v>
      </c>
      <c r="R29" s="5"/>
      <c r="S29" s="55"/>
    </row>
    <row r="30" spans="1:19" ht="15">
      <c r="A30" s="5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5"/>
    </row>
    <row r="31" spans="1:19" ht="15">
      <c r="A31" s="19" t="s">
        <v>37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5"/>
    </row>
    <row r="32" spans="1:19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5"/>
    </row>
    <row r="33" spans="1:19" ht="15.75" customHeight="1">
      <c r="A33" s="54"/>
      <c r="B33" s="69" t="s">
        <v>83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31"/>
    </row>
    <row r="34" spans="1:19" ht="15">
      <c r="A34" s="54"/>
      <c r="B34" s="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31"/>
    </row>
    <row r="35" spans="1:19" ht="15">
      <c r="A35" s="54"/>
      <c r="B35" s="69" t="s">
        <v>84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5"/>
    </row>
    <row r="36" spans="1:19" ht="15">
      <c r="A36" s="5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3"/>
    </row>
    <row r="39" spans="1:19" ht="15">
      <c r="A39" s="19" t="s">
        <v>36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5"/>
    </row>
    <row r="40" spans="1:19" ht="15" customHeight="1">
      <c r="A40" s="5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5"/>
    </row>
    <row r="41" spans="1:19" ht="15">
      <c r="A41" s="5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5"/>
    </row>
    <row r="42" spans="1:19" ht="15">
      <c r="A42" s="5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5"/>
    </row>
    <row r="43" spans="1:19" ht="15">
      <c r="A43" s="5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5"/>
    </row>
    <row r="44" spans="1:19" ht="15">
      <c r="A44" s="5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5"/>
    </row>
    <row r="45" spans="1:19" ht="15">
      <c r="A45" s="5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5"/>
    </row>
    <row r="46" spans="1:19" ht="15">
      <c r="A46" s="5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5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8">
    <mergeCell ref="A21:R22"/>
    <mergeCell ref="A1:A4"/>
    <mergeCell ref="B1:R2"/>
    <mergeCell ref="S1:S4"/>
    <mergeCell ref="C4:R4"/>
    <mergeCell ref="A5:R6"/>
    <mergeCell ref="S5:S6"/>
    <mergeCell ref="J3:R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direction ecole</dc:creator>
  <cp:keywords/>
  <dc:description/>
  <cp:lastModifiedBy>Steve Blazek</cp:lastModifiedBy>
  <cp:lastPrinted>2013-08-22T20:31:42Z</cp:lastPrinted>
  <dcterms:created xsi:type="dcterms:W3CDTF">2011-05-09T09:25:14Z</dcterms:created>
  <dcterms:modified xsi:type="dcterms:W3CDTF">2014-10-03T11:46:39Z</dcterms:modified>
  <cp:category/>
  <cp:version/>
  <cp:contentType/>
  <cp:contentStatus/>
</cp:coreProperties>
</file>