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9320" windowHeight="9975" activeTab="2"/>
  </bookViews>
  <sheets>
    <sheet name="Feuil1" sheetId="1" r:id="rId1"/>
    <sheet name="Feuil1 (2)" sheetId="2" r:id="rId2"/>
    <sheet name="Feuil1 (3)" sheetId="3" r:id="rId3"/>
    <sheet name="Feuil1 (4)" sheetId="4" r:id="rId4"/>
    <sheet name="Feuil1 (5)" sheetId="5" r:id="rId5"/>
    <sheet name="Feuil1 (6)" sheetId="6" r:id="rId6"/>
    <sheet name="Feuil1 (7)" sheetId="7" r:id="rId7"/>
    <sheet name="Feuil1 (8)" sheetId="8" r:id="rId8"/>
    <sheet name="Feuil1 (9)" sheetId="9" r:id="rId9"/>
    <sheet name="Feuil1 (10)" sheetId="10" r:id="rId10"/>
    <sheet name="Feuil1 (11)" sheetId="11" r:id="rId11"/>
    <sheet name="Feuil1 (12)" sheetId="12" r:id="rId12"/>
    <sheet name="Feuil1 (13)" sheetId="13" r:id="rId13"/>
    <sheet name="Feuil1 (14)" sheetId="14" r:id="rId14"/>
    <sheet name="Feuil1 (15)" sheetId="15" r:id="rId15"/>
    <sheet name="Feuil1 (16)" sheetId="16" r:id="rId16"/>
    <sheet name="Feuil1 (17)" sheetId="17" r:id="rId17"/>
    <sheet name="Feuil1 (18)" sheetId="18" r:id="rId18"/>
    <sheet name="Feuil1 (19)" sheetId="19" r:id="rId19"/>
    <sheet name="Feuil1 (20)" sheetId="20" r:id="rId20"/>
    <sheet name="Feuil1 (21)" sheetId="21" r:id="rId21"/>
    <sheet name="Feuil1 (22)" sheetId="22" r:id="rId22"/>
  </sheets>
  <definedNames>
    <definedName name="_xlnm.Print_Area" localSheetId="0">'Feuil1'!$A$1:$S$47</definedName>
    <definedName name="_xlnm.Print_Area" localSheetId="9">'Feuil1 (10)'!$A$1:$S$47</definedName>
    <definedName name="_xlnm.Print_Area" localSheetId="10">'Feuil1 (11)'!$A$1:$S$47</definedName>
    <definedName name="_xlnm.Print_Area" localSheetId="11">'Feuil1 (12)'!$A$1:$S$47</definedName>
    <definedName name="_xlnm.Print_Area" localSheetId="12">'Feuil1 (13)'!$A$1:$S$47</definedName>
    <definedName name="_xlnm.Print_Area" localSheetId="13">'Feuil1 (14)'!$A$1:$S$47</definedName>
    <definedName name="_xlnm.Print_Area" localSheetId="14">'Feuil1 (15)'!$A$1:$S$47</definedName>
    <definedName name="_xlnm.Print_Area" localSheetId="15">'Feuil1 (16)'!$A$1:$S$47</definedName>
    <definedName name="_xlnm.Print_Area" localSheetId="16">'Feuil1 (17)'!$A$1:$S$47</definedName>
    <definedName name="_xlnm.Print_Area" localSheetId="17">'Feuil1 (18)'!$A$1:$S$47</definedName>
    <definedName name="_xlnm.Print_Area" localSheetId="18">'Feuil1 (19)'!$A$1:$S$47</definedName>
    <definedName name="_xlnm.Print_Area" localSheetId="1">'Feuil1 (2)'!$A$1:$S$47</definedName>
    <definedName name="_xlnm.Print_Area" localSheetId="19">'Feuil1 (20)'!$A$1:$S$47</definedName>
    <definedName name="_xlnm.Print_Area" localSheetId="20">'Feuil1 (21)'!$A$1:$S$47</definedName>
    <definedName name="_xlnm.Print_Area" localSheetId="21">'Feuil1 (22)'!$A$1:$S$47</definedName>
    <definedName name="_xlnm.Print_Area" localSheetId="2">'Feuil1 (3)'!$A$1:$S$47</definedName>
    <definedName name="_xlnm.Print_Area" localSheetId="3">'Feuil1 (4)'!$A$1:$R$47</definedName>
    <definedName name="_xlnm.Print_Area" localSheetId="4">'Feuil1 (5)'!$A$1:$S$48</definedName>
    <definedName name="_xlnm.Print_Area" localSheetId="5">'Feuil1 (6)'!$A$1:$S$47</definedName>
    <definedName name="_xlnm.Print_Area" localSheetId="6">'Feuil1 (7)'!$A$1:$S$47</definedName>
    <definedName name="_xlnm.Print_Area" localSheetId="7">'Feuil1 (8)'!$A$1:$R$47</definedName>
    <definedName name="_xlnm.Print_Area" localSheetId="8">'Feuil1 (9)'!$A$1:$S$47</definedName>
  </definedNames>
  <calcPr fullCalcOnLoad="1"/>
</workbook>
</file>

<file path=xl/sharedStrings.xml><?xml version="1.0" encoding="utf-8"?>
<sst xmlns="http://schemas.openxmlformats.org/spreadsheetml/2006/main" count="2309" uniqueCount="155">
  <si>
    <t>Calcul</t>
  </si>
  <si>
    <t>Rallye Maths Express</t>
  </si>
  <si>
    <t>Joue avec les nombres</t>
  </si>
  <si>
    <t>Note :     /10</t>
  </si>
  <si>
    <t>Jour 1 : Connaître les tables d’addition.</t>
  </si>
  <si>
    <t>Jour 2 : Connaître les tables d'addition.</t>
  </si>
  <si>
    <t>de</t>
  </si>
  <si>
    <t>Paramètres</t>
  </si>
  <si>
    <t>à</t>
  </si>
  <si>
    <t>Bornes premier terme</t>
  </si>
  <si>
    <t>Bornes deuxième terme</t>
  </si>
  <si>
    <t>+</t>
  </si>
  <si>
    <t>=</t>
  </si>
  <si>
    <t>____</t>
  </si>
  <si>
    <t>Trouve la fin :</t>
  </si>
  <si>
    <t>Additionne chaque ligne, chaque colonne et chaque diagonale.</t>
  </si>
  <si>
    <t>Colorie l’addition qui te donne un total de 12.</t>
  </si>
  <si>
    <t>Jour 1 : Ajouter une ou plusieurs dizaines.</t>
  </si>
  <si>
    <t>Jour 2 : Ajouter une ou plusieurs dizaines.</t>
  </si>
  <si>
    <t>Quel calcul donne le nombre le plus grand ?</t>
  </si>
  <si>
    <t>(37 + 20)    ( 14 + 40)     (21 + 30)</t>
  </si>
  <si>
    <t>Compte de 10 en 10 en partant de 29. Lequel de ces 3 nombres vas-tu atteindre ?</t>
  </si>
  <si>
    <t>539 -  518  -  537</t>
  </si>
  <si>
    <t>Jour 1 : Ajouter un nombre à un chiffre à un nombre à deux chiffres avec et sans retenue.</t>
  </si>
  <si>
    <t>Jour 2 : Ajouter un nombre à un chiffre à un nombre à deux chiffres avec et sans retenue.</t>
  </si>
  <si>
    <t>En additionnant 2 de ces nombres, trouve 2 façons différentes pour trouver 49.</t>
  </si>
  <si>
    <t xml:space="preserve">4  -  5  -  7  -  42  -  43  - 45 </t>
  </si>
  <si>
    <t>Un jardinier pensait commander 57 roses, mais il en a demandé finalement 8 de plus.</t>
  </si>
  <si>
    <t>Combien de roses a-t-il commandé réellement ?</t>
  </si>
  <si>
    <t>Jour 1 : Ajouter 9 ou 11</t>
  </si>
  <si>
    <t>Jour 2 : Ajouter 9 ou 11</t>
  </si>
  <si>
    <t>On compte de 9 en 9. Quel est l’intrus dans cette suite ?</t>
  </si>
  <si>
    <t>42  -  51  -  60  -  69  - 77</t>
  </si>
  <si>
    <t>Vrai ou faux ?</t>
  </si>
  <si>
    <t>(267 + 11) + 11 = 288</t>
  </si>
  <si>
    <t>Méthodes</t>
  </si>
  <si>
    <t>Jour 2 : Compléter à la dizaine supérieur. Compléter à 100.</t>
  </si>
  <si>
    <t xml:space="preserve">La maîtresse a  42 ans. </t>
  </si>
  <si>
    <t>Dans combien d’années aura -t- elle 50 ans ?</t>
  </si>
  <si>
    <t>Sur cet itinéraire de 100 km, trouve la distance entre B et C ?</t>
  </si>
  <si>
    <t>Jour 1 : Savoir soustraire des unités sans retenue.</t>
  </si>
  <si>
    <t>Jour 2 :Savoir soustraire des unités sans retenue.</t>
  </si>
  <si>
    <t>-</t>
  </si>
  <si>
    <t>Soustrais 3 à un de ces nombres pour trouver 38. Lequel choisis-tu ?</t>
  </si>
  <si>
    <t>34  -  36  -  35  -  33  - 41</t>
  </si>
  <si>
    <t>Pierre a 18 ans. Il a 3 ans de plus que son petit frère Louis.</t>
  </si>
  <si>
    <t>Quel âge a Louis ?</t>
  </si>
  <si>
    <t>Jour 1 : Savoir soustraire des unités avec retenue.</t>
  </si>
  <si>
    <t>Jour 2 :Savoir soustraire des unités avec retenue.</t>
  </si>
  <si>
    <t>Range ces soustractions du plus petit au plus grand.</t>
  </si>
  <si>
    <t xml:space="preserve">67 – 8 ;  65 – 7 ;  62 - 5 </t>
  </si>
  <si>
    <t>Qui suis-je ?</t>
  </si>
  <si>
    <t>Semaine N°1</t>
  </si>
  <si>
    <t>Je suis un nombre compris entre 80 et 90. Si on me retire 7, je me termine par 7.</t>
  </si>
  <si>
    <t>Jour 1 : Retrancher une ou plusieurs dizaines.</t>
  </si>
  <si>
    <t>Jour 2 : Retrancher une ou plusieurs dizaines.</t>
  </si>
  <si>
    <t>Semaine N°2</t>
  </si>
  <si>
    <t>Vrai ou faux ?</t>
  </si>
  <si>
    <t xml:space="preserve">(87 – 20) – 30 = 37 ?                                   (98 – 10) – 50 = 28 ?    </t>
  </si>
  <si>
    <t>Une école a commandé une série de livres pour 94 €. Le libraire propose une réduction de 20 €.</t>
  </si>
  <si>
    <t>Combien paiera l’école ?</t>
  </si>
  <si>
    <t>Jour 1 : Connaître les tables de 0 à 5.</t>
  </si>
  <si>
    <t>Jour 2 : Connaître les tables de 0 à 5.</t>
  </si>
  <si>
    <t>Semaine N°3</t>
  </si>
  <si>
    <t>x</t>
  </si>
  <si>
    <t>Colorie les calculs qui font 18.</t>
  </si>
  <si>
    <t>J’ai acheté 5 boîtes de fromage à 6€ chacune.</t>
  </si>
  <si>
    <t>Semaine N°4</t>
  </si>
  <si>
    <t>Un élève travaille 6 heures par jour en classe. En deux jours, il a donc travaillé …….. heures.</t>
  </si>
  <si>
    <t>Ecris les nombres compris entre 21 et 39 qui sont des doubles.</t>
  </si>
  <si>
    <t>Double de</t>
  </si>
  <si>
    <t>Jour 1 : Maîtriser la notion de double avec et sans retenue.</t>
  </si>
  <si>
    <t>Jour 2 : Maîtriser la notion de double avec et sans retenue.</t>
  </si>
  <si>
    <t>Semaine N°13</t>
  </si>
  <si>
    <t>Jour 1 : Retrancher 9 ou 11.</t>
  </si>
  <si>
    <t>Jour 2 : Retrancher 9 ou 11</t>
  </si>
  <si>
    <t xml:space="preserve">Dans un car de 53 places, il y a 9 places libres. </t>
  </si>
  <si>
    <t>Combien de places sont occupées ?</t>
  </si>
  <si>
    <t>Quelle opération est impossible ?</t>
  </si>
  <si>
    <t>(18-11) -11                 (27-11)-11</t>
  </si>
  <si>
    <t>Semaine N°15</t>
  </si>
  <si>
    <t>Jour 1 : Connaître les tables de 6,7 et 8.</t>
  </si>
  <si>
    <t>Jour 2 : Connaître les tables de 6,7 et 8.</t>
  </si>
  <si>
    <t>Observe la pyramide et complète les deux suivantes :</t>
  </si>
  <si>
    <t>Les Martiens attaquent la Terre. Dans leur navette spatiale, il y a 6 rangées de 9 fauteuils.</t>
  </si>
  <si>
    <t>Quel est le nombre de places dans cette navette ?</t>
  </si>
  <si>
    <t>Jour 1 : Multiplier par 10 et 100.</t>
  </si>
  <si>
    <t>Semaine N°16</t>
  </si>
  <si>
    <t>Jour 2 : Multiplier par 10 et 100.</t>
  </si>
  <si>
    <t xml:space="preserve">Un jeu de société coûte 68€. L’école en commande 10 exemplaires. </t>
  </si>
  <si>
    <t>Combien paiera-t-elle ?</t>
  </si>
  <si>
    <t>Semaine N°19</t>
  </si>
  <si>
    <t>Jour 1 : Effectuer une addition à trou.</t>
  </si>
  <si>
    <t>Jour 2 : Effectuer une addition à trou.</t>
  </si>
  <si>
    <t>Sur cet itinéraire de 90 km, trouve la longueur du tronçon en pointillés.</t>
  </si>
  <si>
    <t>Papi a 83 ans. Dans ………… ans, il sera centenaire.</t>
  </si>
  <si>
    <t>Jour 1 : Retrancher entre nombre à deux chiffres (avec retenue).</t>
  </si>
  <si>
    <t>Jour 2 : Retrancher entre nombre à deux chiffres (avec retenue).</t>
  </si>
  <si>
    <t>Semaine N°20</t>
  </si>
  <si>
    <t>Anaïs  possède 64 bracelets. Elle ne garde que les 28 qu’elle préfère et donne tous les autres à sa petite sœur Charlotte qui n’en avait aucun. Charlotte est très contente. « J’ai 26 bracelets. »dit-elle.</t>
  </si>
  <si>
    <t>A-t-elle bien compté ? Réponds par oui ou non.</t>
  </si>
  <si>
    <t>M. Basse-Cour avait  76 poules dans son élevage. Il en vend 39 au marché.</t>
  </si>
  <si>
    <t>Combien lui en reste-t-il ?</t>
  </si>
  <si>
    <t>Jour 1 : Multiplier par des multiples de 10 et de 100.</t>
  </si>
  <si>
    <t>Jour 2 : Multiplier par des multiples de 10 et de 100.</t>
  </si>
  <si>
    <t>Semaine N°21</t>
  </si>
  <si>
    <t>Semaine N°12</t>
  </si>
  <si>
    <t>Jour 1 : Ajouter un nombre à deux chiffres à un nombre à deux chiffres avec retenue.</t>
  </si>
  <si>
    <t>Jour 2 : Ajouter un nombre à deux chiffres à un nombre à deux chiffres avec retenue.</t>
  </si>
  <si>
    <t>Semaine N°11</t>
  </si>
  <si>
    <t>Jour 1 : Ajouter un nombre à deux chiffres à un nombre à deux chiffres sans retenue.</t>
  </si>
  <si>
    <t>Jour 2 :  Ajouter un nombre à deux chiffres à un nombre à deux chiffres sans retenue.</t>
  </si>
  <si>
    <t>Colorie dans la liste suivante les deux nombres que tu dois ajouter pour trouver 89.</t>
  </si>
  <si>
    <t>52   -       53    -     27    -    68    -    22    -      37</t>
  </si>
  <si>
    <t>Complète la pyramide en additionnant les nombres :</t>
  </si>
  <si>
    <t>Moitié de</t>
  </si>
  <si>
    <t>Quart de</t>
  </si>
  <si>
    <t>Jour 1 : Maîtriser la notion de moitié et quart (avec des nombres divisibles par 4).</t>
  </si>
  <si>
    <t>Jour 2 : Maîtriser la notion de moitié et quart (avec des nombres divisibles par 4).</t>
  </si>
  <si>
    <t>Multiplie chacun de ces nombres par 50 et indique la suite obtenue.</t>
  </si>
  <si>
    <t>4  -  10  -  7  -  3 -  80</t>
  </si>
  <si>
    <t>( 6 x 90)    ( 8 x 80)     (60 x 10)</t>
  </si>
  <si>
    <t>Léon , Léonie, Paul et Paula jouent avec un jeu de 48 cartes. Léonie distribue toutes les cartes.</t>
  </si>
  <si>
    <t>Combien de cartes va recevoir chaque enfant ?</t>
  </si>
  <si>
    <t>Complète cette suite en prenant à chaque fois la moitié du nombre précédent.</t>
  </si>
  <si>
    <t>Jour 1 : Diviser par 10 et par 20 (pas de nombres décimaux dans les résultats).</t>
  </si>
  <si>
    <t>Jour 2 : Diviser par 10 et par 20 (pas de nombres décimaux dans les résultats).</t>
  </si>
  <si>
    <t>Semaine N°22</t>
  </si>
  <si>
    <t>:</t>
  </si>
  <si>
    <t>10 amis fêtent un anniversaire dans un restaurant. A la fin du repas, le serveur apporte l’addition qui s’élève à 450 €.</t>
  </si>
  <si>
    <t>Combien paiera chaque personne ?</t>
  </si>
  <si>
    <t>Combien de billets de 20 € peut-on avoir en échange d’un billet de 500 € et d’un billet de 200 € ?</t>
  </si>
  <si>
    <t>Jour 2 : Multiplier par 9.</t>
  </si>
  <si>
    <t>Jour 1 : Multiplier par 9.</t>
  </si>
  <si>
    <t xml:space="preserve">Chez les humains la grossesse dure 9 mois. En comptant 31 jours dans un mois, calcule combien de jours dure une grossesse. </t>
  </si>
  <si>
    <t>Semaine N°14</t>
  </si>
  <si>
    <t>Jour 1 : Retrancher entre nombre à deux chiffres (sans retenue).</t>
  </si>
  <si>
    <t>Jour 2 : Retrancher entre nombre à deux chiffres (sans retenue).</t>
  </si>
  <si>
    <r>
      <t xml:space="preserve">79 </t>
    </r>
    <r>
      <rPr>
        <sz val="11"/>
        <color indexed="8"/>
        <rFont val="Wingdings"/>
        <family val="0"/>
      </rPr>
      <t>à</t>
    </r>
    <r>
      <rPr>
        <sz val="11"/>
        <color theme="1"/>
        <rFont val="Calibri"/>
        <family val="2"/>
      </rPr>
      <t xml:space="preserve"> - 10 </t>
    </r>
    <r>
      <rPr>
        <sz val="11"/>
        <color indexed="8"/>
        <rFont val="Wingdings"/>
        <family val="0"/>
      </rPr>
      <t>à</t>
    </r>
    <r>
      <rPr>
        <sz val="11"/>
        <color theme="1"/>
        <rFont val="Calibri"/>
        <family val="2"/>
      </rPr>
      <t xml:space="preserve"> ? </t>
    </r>
    <r>
      <rPr>
        <sz val="11"/>
        <color indexed="8"/>
        <rFont val="Wingdings"/>
        <family val="0"/>
      </rPr>
      <t>à</t>
    </r>
    <r>
      <rPr>
        <sz val="11"/>
        <color theme="1"/>
        <rFont val="Calibri"/>
        <family val="2"/>
      </rPr>
      <t xml:space="preserve"> - 22 </t>
    </r>
    <r>
      <rPr>
        <sz val="11"/>
        <color indexed="8"/>
        <rFont val="Wingdings"/>
        <family val="0"/>
      </rPr>
      <t>à</t>
    </r>
    <r>
      <rPr>
        <sz val="11"/>
        <color theme="1"/>
        <rFont val="Calibri"/>
        <family val="2"/>
      </rPr>
      <t xml:space="preserve"> ? </t>
    </r>
    <r>
      <rPr>
        <sz val="11"/>
        <color indexed="8"/>
        <rFont val="Wingdings"/>
        <family val="0"/>
      </rPr>
      <t>à</t>
    </r>
    <r>
      <rPr>
        <sz val="11"/>
        <color theme="1"/>
        <rFont val="Calibri"/>
        <family val="2"/>
      </rPr>
      <t xml:space="preserve"> - 15 </t>
    </r>
    <r>
      <rPr>
        <sz val="11"/>
        <color indexed="8"/>
        <rFont val="Wingdings"/>
        <family val="0"/>
      </rPr>
      <t>à</t>
    </r>
    <r>
      <rPr>
        <sz val="11"/>
        <color theme="1"/>
        <rFont val="Calibri"/>
        <family val="2"/>
      </rPr>
      <t> ???</t>
    </r>
  </si>
  <si>
    <t>97 – 65 : c’est le nombre de dents d’un adulte.</t>
  </si>
  <si>
    <t>Quel est ce nombre ?</t>
  </si>
  <si>
    <t>Semaine N°5</t>
  </si>
  <si>
    <t>Semaine N°6</t>
  </si>
  <si>
    <t>Semaine N°7</t>
  </si>
  <si>
    <t>Semaine N°8</t>
  </si>
  <si>
    <t>Semaine N°9</t>
  </si>
  <si>
    <t>Semaine N°10</t>
  </si>
  <si>
    <t>Semaine N°17</t>
  </si>
  <si>
    <t>Semaine N°18</t>
  </si>
  <si>
    <r>
      <t xml:space="preserve">9 </t>
    </r>
    <r>
      <rPr>
        <sz val="14"/>
        <color indexed="8"/>
        <rFont val="Wingdings"/>
        <family val="0"/>
      </rPr>
      <t>à</t>
    </r>
    <r>
      <rPr>
        <sz val="14"/>
        <color indexed="8"/>
        <rFont val="Calibri"/>
        <family val="2"/>
      </rPr>
      <t xml:space="preserve"> + 8 </t>
    </r>
    <r>
      <rPr>
        <sz val="14"/>
        <color indexed="8"/>
        <rFont val="Wingdings"/>
        <family val="0"/>
      </rPr>
      <t>à</t>
    </r>
    <r>
      <rPr>
        <sz val="14"/>
        <color indexed="8"/>
        <rFont val="Calibri"/>
        <family val="2"/>
      </rPr>
      <t xml:space="preserve"> ? </t>
    </r>
    <r>
      <rPr>
        <sz val="14"/>
        <color indexed="8"/>
        <rFont val="Wingdings"/>
        <family val="0"/>
      </rPr>
      <t>à</t>
    </r>
    <r>
      <rPr>
        <sz val="14"/>
        <color indexed="8"/>
        <rFont val="Calibri"/>
        <family val="2"/>
      </rPr>
      <t xml:space="preserve"> + 4 </t>
    </r>
    <r>
      <rPr>
        <sz val="14"/>
        <color indexed="8"/>
        <rFont val="Wingdings"/>
        <family val="0"/>
      </rPr>
      <t>à</t>
    </r>
    <r>
      <rPr>
        <sz val="14"/>
        <color indexed="8"/>
        <rFont val="Calibri"/>
        <family val="2"/>
      </rPr>
      <t xml:space="preserve"> ? </t>
    </r>
    <r>
      <rPr>
        <sz val="14"/>
        <color indexed="8"/>
        <rFont val="Wingdings"/>
        <family val="0"/>
      </rPr>
      <t>à</t>
    </r>
    <r>
      <rPr>
        <sz val="14"/>
        <color indexed="8"/>
        <rFont val="Calibri"/>
        <family val="2"/>
      </rPr>
      <t xml:space="preserve"> + 2 </t>
    </r>
    <r>
      <rPr>
        <sz val="14"/>
        <color indexed="8"/>
        <rFont val="Wingdings"/>
        <family val="0"/>
      </rPr>
      <t>à</t>
    </r>
    <r>
      <rPr>
        <sz val="14"/>
        <color indexed="8"/>
        <rFont val="Calibri"/>
        <family val="2"/>
      </rPr>
      <t xml:space="preserve"> ??? </t>
    </r>
  </si>
  <si>
    <t>Prénom :</t>
  </si>
  <si>
    <t xml:space="preserve">Prénom : </t>
  </si>
  <si>
    <t>CE2</t>
  </si>
  <si>
    <t>Jour 1 : Compléter à la dizaine supérieure. Compléter à 100.</t>
  </si>
  <si>
    <t>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</si>
</sst>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Wingdings"/>
      <family val="0"/>
    </font>
    <font>
      <sz val="14"/>
      <color indexed="8"/>
      <name val="Calibri"/>
      <family val="2"/>
    </font>
    <font>
      <sz val="14"/>
      <color indexed="8"/>
      <name val="Wingdings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22"/>
      <color indexed="8"/>
      <name val="Berlin Sans FB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22"/>
      <color theme="1"/>
      <name val="Berlin Sans FB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42" fillId="0" borderId="13" xfId="0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26" fillId="34" borderId="0" xfId="0" applyFont="1" applyFill="1" applyAlignment="1">
      <alignment/>
    </xf>
    <xf numFmtId="0" fontId="26" fillId="34" borderId="0" xfId="0" applyFont="1" applyFill="1" applyAlignment="1">
      <alignment horizontal="right"/>
    </xf>
    <xf numFmtId="0" fontId="42" fillId="0" borderId="0" xfId="0" applyFont="1" applyBorder="1" applyAlignment="1">
      <alignment/>
    </xf>
    <xf numFmtId="0" fontId="42" fillId="0" borderId="11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wrapText="1"/>
    </xf>
    <xf numFmtId="0" fontId="40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Alignment="1">
      <alignment/>
    </xf>
    <xf numFmtId="0" fontId="0" fillId="0" borderId="15" xfId="0" applyBorder="1" applyAlignment="1">
      <alignment horizontal="center"/>
    </xf>
    <xf numFmtId="0" fontId="40" fillId="0" borderId="2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40" fillId="0" borderId="2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right" vertical="center"/>
    </xf>
    <xf numFmtId="0" fontId="46" fillId="0" borderId="11" xfId="0" applyFont="1" applyBorder="1" applyAlignment="1">
      <alignment horizontal="right" vertical="center"/>
    </xf>
    <xf numFmtId="0" fontId="46" fillId="0" borderId="12" xfId="0" applyFont="1" applyBorder="1" applyAlignment="1">
      <alignment horizontal="right" vertical="center"/>
    </xf>
    <xf numFmtId="0" fontId="46" fillId="0" borderId="13" xfId="0" applyFont="1" applyBorder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0" fontId="46" fillId="0" borderId="14" xfId="0" applyFont="1" applyBorder="1" applyAlignment="1">
      <alignment horizontal="righ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0" fillId="0" borderId="2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1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142875</xdr:colOff>
      <xdr:row>14</xdr:row>
      <xdr:rowOff>9525</xdr:rowOff>
    </xdr:from>
    <xdr:to>
      <xdr:col>18</xdr:col>
      <xdr:colOff>1057275</xdr:colOff>
      <xdr:row>18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l="73834" t="11192"/>
        <a:stretch>
          <a:fillRect/>
        </a:stretch>
      </xdr:blipFill>
      <xdr:spPr>
        <a:xfrm>
          <a:off x="4619625" y="2924175"/>
          <a:ext cx="1133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8</xdr:col>
      <xdr:colOff>47625</xdr:colOff>
      <xdr:row>4</xdr:row>
      <xdr:rowOff>9525</xdr:rowOff>
    </xdr:to>
    <xdr:pic>
      <xdr:nvPicPr>
        <xdr:cNvPr id="3" name="Image 3" descr="LogoIEN-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95825" y="15335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95825" y="48387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7</xdr:col>
      <xdr:colOff>76200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52975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52975" y="48482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31</xdr:row>
      <xdr:rowOff>66675</xdr:rowOff>
    </xdr:from>
    <xdr:to>
      <xdr:col>9</xdr:col>
      <xdr:colOff>371475</xdr:colOff>
      <xdr:row>35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6486525"/>
          <a:ext cx="1123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8</xdr:col>
      <xdr:colOff>47625</xdr:colOff>
      <xdr:row>4</xdr:row>
      <xdr:rowOff>9525</xdr:rowOff>
    </xdr:to>
    <xdr:pic>
      <xdr:nvPicPr>
        <xdr:cNvPr id="3" name="Image 3" descr="LogoIEN-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95825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95825" y="48482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0</xdr:row>
      <xdr:rowOff>9525</xdr:rowOff>
    </xdr:from>
    <xdr:to>
      <xdr:col>7</xdr:col>
      <xdr:colOff>171450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05350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05350" y="48482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7</xdr:col>
      <xdr:colOff>180975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15335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48196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200025</xdr:colOff>
      <xdr:row>4</xdr:row>
      <xdr:rowOff>9525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15335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48196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15</xdr:row>
      <xdr:rowOff>161925</xdr:rowOff>
    </xdr:from>
    <xdr:to>
      <xdr:col>11</xdr:col>
      <xdr:colOff>123825</xdr:colOff>
      <xdr:row>18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3286125"/>
          <a:ext cx="2085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8</xdr:col>
      <xdr:colOff>38100</xdr:colOff>
      <xdr:row>4</xdr:row>
      <xdr:rowOff>19050</xdr:rowOff>
    </xdr:to>
    <xdr:pic>
      <xdr:nvPicPr>
        <xdr:cNvPr id="3" name="Image 4" descr="LogoIEN-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05350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05350" y="48482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30</xdr:row>
      <xdr:rowOff>0</xdr:rowOff>
    </xdr:from>
    <xdr:to>
      <xdr:col>16</xdr:col>
      <xdr:colOff>304800</xdr:colOff>
      <xdr:row>35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6229350"/>
          <a:ext cx="2914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76200</xdr:colOff>
      <xdr:row>4</xdr:row>
      <xdr:rowOff>9525</xdr:rowOff>
    </xdr:to>
    <xdr:pic>
      <xdr:nvPicPr>
        <xdr:cNvPr id="3" name="Image 4" descr="LogoIEN-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33925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33925" y="48482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16</xdr:row>
      <xdr:rowOff>28575</xdr:rowOff>
    </xdr:from>
    <xdr:to>
      <xdr:col>15</xdr:col>
      <xdr:colOff>161925</xdr:colOff>
      <xdr:row>18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3343275"/>
          <a:ext cx="2981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8</xdr:col>
      <xdr:colOff>38100</xdr:colOff>
      <xdr:row>4</xdr:row>
      <xdr:rowOff>19050</xdr:rowOff>
    </xdr:to>
    <xdr:pic>
      <xdr:nvPicPr>
        <xdr:cNvPr id="3" name="Image 4" descr="LogoIEN-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05350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05350" y="48482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161925</xdr:colOff>
      <xdr:row>4</xdr:row>
      <xdr:rowOff>9525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15335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48196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7</xdr:col>
      <xdr:colOff>200025</xdr:colOff>
      <xdr:row>4</xdr:row>
      <xdr:rowOff>19050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48482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8</xdr:col>
      <xdr:colOff>0</xdr:colOff>
      <xdr:row>4</xdr:row>
      <xdr:rowOff>9525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15335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48196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33</xdr:row>
      <xdr:rowOff>28575</xdr:rowOff>
    </xdr:from>
    <xdr:to>
      <xdr:col>18</xdr:col>
      <xdr:colOff>333375</xdr:colOff>
      <xdr:row>35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6838950"/>
          <a:ext cx="448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6</xdr:col>
      <xdr:colOff>333375</xdr:colOff>
      <xdr:row>4</xdr:row>
      <xdr:rowOff>19050</xdr:rowOff>
    </xdr:to>
    <xdr:pic>
      <xdr:nvPicPr>
        <xdr:cNvPr id="3" name="Image 3" descr="LogoIEN-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48482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104775</xdr:colOff>
      <xdr:row>4</xdr:row>
      <xdr:rowOff>9525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48482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29</xdr:row>
      <xdr:rowOff>85725</xdr:rowOff>
    </xdr:from>
    <xdr:to>
      <xdr:col>15</xdr:col>
      <xdr:colOff>133350</xdr:colOff>
      <xdr:row>35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6124575"/>
          <a:ext cx="25431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8</xdr:col>
      <xdr:colOff>38100</xdr:colOff>
      <xdr:row>4</xdr:row>
      <xdr:rowOff>9525</xdr:rowOff>
    </xdr:to>
    <xdr:pic>
      <xdr:nvPicPr>
        <xdr:cNvPr id="3" name="Image 3" descr="LogoIEN-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05350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05350" y="48482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8</xdr:col>
      <xdr:colOff>19050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48482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</xdr:rowOff>
    </xdr:from>
    <xdr:to>
      <xdr:col>7</xdr:col>
      <xdr:colOff>57150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05350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05350" y="48482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33</xdr:row>
      <xdr:rowOff>38100</xdr:rowOff>
    </xdr:from>
    <xdr:to>
      <xdr:col>15</xdr:col>
      <xdr:colOff>9525</xdr:colOff>
      <xdr:row>35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6848475"/>
          <a:ext cx="2905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8</xdr:col>
      <xdr:colOff>38100</xdr:colOff>
      <xdr:row>4</xdr:row>
      <xdr:rowOff>9525</xdr:rowOff>
    </xdr:to>
    <xdr:pic>
      <xdr:nvPicPr>
        <xdr:cNvPr id="3" name="Image 3" descr="LogoIEN-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48482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8</xdr:col>
      <xdr:colOff>28575</xdr:colOff>
      <xdr:row>4</xdr:row>
      <xdr:rowOff>9525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05350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05350" y="49434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</xdr:rowOff>
    </xdr:from>
    <xdr:to>
      <xdr:col>8</xdr:col>
      <xdr:colOff>28575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05350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05350" y="48482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190500</xdr:colOff>
      <xdr:row>4</xdr:row>
      <xdr:rowOff>9525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5335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48196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17</xdr:row>
      <xdr:rowOff>19050</xdr:rowOff>
    </xdr:from>
    <xdr:to>
      <xdr:col>15</xdr:col>
      <xdr:colOff>76200</xdr:colOff>
      <xdr:row>18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3524250"/>
          <a:ext cx="2571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8</xdr:col>
      <xdr:colOff>38100</xdr:colOff>
      <xdr:row>4</xdr:row>
      <xdr:rowOff>19050</xdr:rowOff>
    </xdr:to>
    <xdr:pic>
      <xdr:nvPicPr>
        <xdr:cNvPr id="3" name="Image 3" descr="LogoIEN-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05350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05350" y="48482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zoomScalePageLayoutView="0" workbookViewId="0" topLeftCell="A1">
      <selection activeCell="AQ16" sqref="AQ16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2.00390625" style="0" customWidth="1"/>
    <col min="5" max="5" width="3.57421875" style="0" customWidth="1"/>
    <col min="6" max="6" width="2.140625" style="0" customWidth="1"/>
    <col min="7" max="7" width="3.42187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11.421875" style="0" hidden="1" customWidth="1"/>
    <col min="24" max="24" width="4.8515625" style="0" hidden="1" customWidth="1"/>
    <col min="25" max="25" width="2.28125" style="0" hidden="1" customWidth="1"/>
    <col min="26" max="26" width="4.8515625" style="0" hidden="1" customWidth="1"/>
    <col min="27" max="27" width="2.7109375" style="0" hidden="1" customWidth="1"/>
    <col min="28" max="28" width="4.8515625" style="0" hidden="1" customWidth="1"/>
    <col min="29" max="29" width="2.140625" style="0" hidden="1" customWidth="1"/>
    <col min="30" max="32" width="4.8515625" style="0" hidden="1" customWidth="1"/>
    <col min="33" max="33" width="2.140625" style="0" hidden="1" customWidth="1"/>
    <col min="34" max="34" width="4.8515625" style="0" hidden="1" customWidth="1"/>
    <col min="35" max="35" width="1.8515625" style="0" hidden="1" customWidth="1"/>
    <col min="36" max="36" width="4.8515625" style="0" hidden="1" customWidth="1"/>
    <col min="37" max="37" width="1.8515625" style="0" hidden="1" customWidth="1"/>
    <col min="38" max="38" width="4.8515625" style="0" hidden="1" customWidth="1"/>
  </cols>
  <sheetData>
    <row r="1" spans="1:38" ht="15.75" customHeight="1">
      <c r="A1" s="81"/>
      <c r="B1" s="69" t="s">
        <v>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65" t="s">
        <v>52</v>
      </c>
      <c r="T1" s="22" t="s">
        <v>7</v>
      </c>
      <c r="U1" s="23" t="s">
        <v>6</v>
      </c>
      <c r="V1" s="23" t="s">
        <v>8</v>
      </c>
      <c r="X1" s="21">
        <f ca="1">_XLL.ALEA.ENTRE.BORNES($U$2,$V$2)</f>
        <v>1</v>
      </c>
      <c r="Y1" s="5" t="s">
        <v>11</v>
      </c>
      <c r="Z1" s="21">
        <f ca="1">_XLL.ALEA.ENTRE.BORNES($U$2,$V$2)</f>
        <v>8</v>
      </c>
      <c r="AA1" s="5" t="s">
        <v>11</v>
      </c>
      <c r="AB1" s="21">
        <f ca="1">_XLL.ALEA.ENTRE.BORNES($U$2,$V$2)</f>
        <v>5</v>
      </c>
      <c r="AC1" s="5" t="s">
        <v>12</v>
      </c>
      <c r="AD1" s="26" t="s">
        <v>13</v>
      </c>
      <c r="AE1" s="26"/>
      <c r="AF1" s="21">
        <f ca="1">_XLL.ALEA.ENTRE.BORNES($U$2,$V$2)</f>
        <v>5</v>
      </c>
      <c r="AG1" s="5" t="s">
        <v>11</v>
      </c>
      <c r="AH1" s="21">
        <f ca="1">_XLL.ALEA.ENTRE.BORNES($U$2,$V$2)</f>
        <v>2</v>
      </c>
      <c r="AI1" s="5" t="s">
        <v>11</v>
      </c>
      <c r="AJ1" s="21">
        <f ca="1">_XLL.ALEA.ENTRE.BORNES($U$2,$V$2)</f>
        <v>7</v>
      </c>
      <c r="AK1" s="5" t="s">
        <v>12</v>
      </c>
      <c r="AL1" s="26" t="s">
        <v>13</v>
      </c>
    </row>
    <row r="2" spans="1:38" ht="15" customHeight="1">
      <c r="A2" s="8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  <c r="S2" s="66"/>
      <c r="T2" t="s">
        <v>9</v>
      </c>
      <c r="U2">
        <v>1</v>
      </c>
      <c r="V2">
        <v>9</v>
      </c>
      <c r="X2" s="21">
        <f ca="1">_XLL.ALEA.ENTRE.BORNES($U$2,$V$2)</f>
        <v>7</v>
      </c>
      <c r="Y2" s="5" t="s">
        <v>11</v>
      </c>
      <c r="Z2" s="21">
        <f ca="1">_XLL.ALEA.ENTRE.BORNES($U$2,$V$2)</f>
        <v>5</v>
      </c>
      <c r="AA2" s="5" t="s">
        <v>11</v>
      </c>
      <c r="AB2" s="21">
        <f ca="1">_XLL.ALEA.ENTRE.BORNES($U$2,$V$2)</f>
        <v>6</v>
      </c>
      <c r="AC2" s="5" t="s">
        <v>12</v>
      </c>
      <c r="AD2" s="26" t="s">
        <v>13</v>
      </c>
      <c r="AE2" s="5"/>
      <c r="AF2" s="21">
        <f ca="1">_XLL.ALEA.ENTRE.BORNES($U$2,$V$2)</f>
        <v>3</v>
      </c>
      <c r="AG2" s="5" t="s">
        <v>11</v>
      </c>
      <c r="AH2" s="21">
        <f ca="1">_XLL.ALEA.ENTRE.BORNES($U$2,$V$2)</f>
        <v>7</v>
      </c>
      <c r="AI2" s="5" t="s">
        <v>11</v>
      </c>
      <c r="AJ2" s="21">
        <f ca="1">_XLL.ALEA.ENTRE.BORNES($U$2,$V$2)</f>
        <v>8</v>
      </c>
      <c r="AK2" s="5" t="s">
        <v>12</v>
      </c>
      <c r="AL2" s="26" t="s">
        <v>13</v>
      </c>
    </row>
    <row r="3" spans="1:38" ht="15" customHeight="1">
      <c r="A3" s="82"/>
      <c r="C3" s="34"/>
      <c r="D3" s="34"/>
      <c r="E3" s="34"/>
      <c r="F3" s="34"/>
      <c r="G3" s="34"/>
      <c r="H3" s="34"/>
      <c r="I3" s="34"/>
      <c r="J3" s="84" t="s">
        <v>152</v>
      </c>
      <c r="K3" s="84"/>
      <c r="L3" s="84"/>
      <c r="M3" s="84"/>
      <c r="N3" s="84"/>
      <c r="O3" s="84"/>
      <c r="P3" s="84"/>
      <c r="Q3" s="84"/>
      <c r="R3" s="85"/>
      <c r="S3" s="67"/>
      <c r="T3" t="s">
        <v>10</v>
      </c>
      <c r="U3">
        <v>1</v>
      </c>
      <c r="V3">
        <v>9</v>
      </c>
      <c r="X3" s="21">
        <f ca="1">_XLL.ALEA.ENTRE.BORNES($U$2,$V$2)</f>
        <v>1</v>
      </c>
      <c r="Y3" s="5" t="s">
        <v>11</v>
      </c>
      <c r="Z3" s="21">
        <f ca="1">_XLL.ALEA.ENTRE.BORNES($U$2,$V$2)</f>
        <v>9</v>
      </c>
      <c r="AA3" s="5" t="s">
        <v>11</v>
      </c>
      <c r="AB3" s="21">
        <f ca="1">_XLL.ALEA.ENTRE.BORNES($U$2,$V$2)</f>
        <v>7</v>
      </c>
      <c r="AC3" s="5" t="s">
        <v>12</v>
      </c>
      <c r="AD3" s="26" t="s">
        <v>13</v>
      </c>
      <c r="AE3" s="5"/>
      <c r="AF3" s="21">
        <f ca="1">_XLL.ALEA.ENTRE.BORNES($U$2,$V$2)</f>
        <v>1</v>
      </c>
      <c r="AG3" s="5" t="s">
        <v>11</v>
      </c>
      <c r="AH3" s="21">
        <f ca="1">_XLL.ALEA.ENTRE.BORNES($U$2,$V$2)</f>
        <v>2</v>
      </c>
      <c r="AI3" s="5" t="s">
        <v>11</v>
      </c>
      <c r="AJ3" s="21">
        <f ca="1">_XLL.ALEA.ENTRE.BORNES($U$2,$V$2)</f>
        <v>8</v>
      </c>
      <c r="AK3" s="5" t="s">
        <v>12</v>
      </c>
      <c r="AL3" s="26" t="s">
        <v>13</v>
      </c>
    </row>
    <row r="4" spans="1:38" ht="15" customHeight="1">
      <c r="A4" s="83"/>
      <c r="B4" s="14"/>
      <c r="C4" s="75" t="s">
        <v>150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68"/>
      <c r="X4" s="21">
        <f ca="1">_XLL.ALEA.ENTRE.BORNES($U$2,$V$2)</f>
        <v>1</v>
      </c>
      <c r="Y4" s="5" t="s">
        <v>11</v>
      </c>
      <c r="Z4" s="21">
        <f ca="1">_XLL.ALEA.ENTRE.BORNES($U$2,$V$2)</f>
        <v>2</v>
      </c>
      <c r="AA4" s="5" t="s">
        <v>11</v>
      </c>
      <c r="AB4" s="21">
        <f ca="1">_XLL.ALEA.ENTRE.BORNES($U$2,$V$2)</f>
        <v>4</v>
      </c>
      <c r="AC4" s="5" t="s">
        <v>12</v>
      </c>
      <c r="AD4" s="26" t="s">
        <v>13</v>
      </c>
      <c r="AE4" s="5"/>
      <c r="AF4" s="21">
        <f ca="1">_XLL.ALEA.ENTRE.BORNES($U$2,$V$2)</f>
        <v>1</v>
      </c>
      <c r="AG4" s="5" t="s">
        <v>11</v>
      </c>
      <c r="AH4" s="21">
        <f ca="1">_XLL.ALEA.ENTRE.BORNES($U$2,$V$2)</f>
        <v>3</v>
      </c>
      <c r="AI4" s="5" t="s">
        <v>11</v>
      </c>
      <c r="AJ4" s="21">
        <f ca="1">_XLL.ALEA.ENTRE.BORNES($U$2,$V$2)</f>
        <v>2</v>
      </c>
      <c r="AK4" s="5" t="s">
        <v>12</v>
      </c>
      <c r="AL4" s="26" t="s">
        <v>13</v>
      </c>
    </row>
    <row r="5" spans="1:38" ht="15">
      <c r="A5" s="77" t="s">
        <v>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9"/>
      <c r="S5" s="86" t="s">
        <v>3</v>
      </c>
      <c r="X5" s="21">
        <f ca="1">_XLL.ALEA.ENTRE.BORNES($U$2,$V$2)</f>
        <v>2</v>
      </c>
      <c r="Y5" s="5" t="s">
        <v>11</v>
      </c>
      <c r="Z5" s="21">
        <f ca="1">_XLL.ALEA.ENTRE.BORNES($U$2,$V$2)</f>
        <v>2</v>
      </c>
      <c r="AA5" s="5" t="s">
        <v>11</v>
      </c>
      <c r="AB5" s="21">
        <f ca="1">_XLL.ALEA.ENTRE.BORNES($U$2,$V$2)</f>
        <v>5</v>
      </c>
      <c r="AC5" s="5" t="s">
        <v>12</v>
      </c>
      <c r="AD5" s="26" t="s">
        <v>13</v>
      </c>
      <c r="AE5" s="5"/>
      <c r="AF5" s="21">
        <f ca="1">_XLL.ALEA.ENTRE.BORNES($U$2,$V$2)</f>
        <v>1</v>
      </c>
      <c r="AG5" s="5" t="s">
        <v>11</v>
      </c>
      <c r="AH5" s="21">
        <f ca="1">_XLL.ALEA.ENTRE.BORNES($U$2,$V$2)</f>
        <v>7</v>
      </c>
      <c r="AI5" s="5" t="s">
        <v>11</v>
      </c>
      <c r="AJ5" s="21">
        <f ca="1">_XLL.ALEA.ENTRE.BORNES($U$2,$V$2)</f>
        <v>3</v>
      </c>
      <c r="AK5" s="5" t="s">
        <v>12</v>
      </c>
      <c r="AL5" s="26" t="s">
        <v>13</v>
      </c>
    </row>
    <row r="6" spans="1:19" ht="15">
      <c r="A6" s="80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  <c r="S6" s="87"/>
    </row>
    <row r="7" spans="1:19" ht="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3"/>
    </row>
    <row r="8" spans="1:19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</row>
    <row r="9" spans="1:19" ht="18.75">
      <c r="A9" s="4"/>
      <c r="B9" s="26"/>
      <c r="C9" s="40">
        <f ca="1">IF(Z1+AB1=10,_XLL.ALEA.ENTRE.BORNES($U$2,$V$2),10-AB1)</f>
        <v>5</v>
      </c>
      <c r="D9" s="42" t="s">
        <v>11</v>
      </c>
      <c r="E9" s="40">
        <f>Z1</f>
        <v>8</v>
      </c>
      <c r="F9" s="42" t="s">
        <v>11</v>
      </c>
      <c r="G9" s="40">
        <f>AB1</f>
        <v>5</v>
      </c>
      <c r="H9" s="42" t="s">
        <v>12</v>
      </c>
      <c r="I9" s="41" t="s">
        <v>13</v>
      </c>
      <c r="J9" s="41"/>
      <c r="K9" s="40">
        <f>AF1</f>
        <v>5</v>
      </c>
      <c r="L9" s="42" t="s">
        <v>11</v>
      </c>
      <c r="M9" s="40">
        <f ca="1">IF(AF1+AJ1=10,_XLL.ALEA.ENTRE.BORNES($U$2,$V$2),10-AF1)</f>
        <v>5</v>
      </c>
      <c r="N9" s="42" t="s">
        <v>11</v>
      </c>
      <c r="O9" s="40">
        <f>AJ1</f>
        <v>7</v>
      </c>
      <c r="P9" s="42" t="s">
        <v>12</v>
      </c>
      <c r="Q9" s="41" t="s">
        <v>13</v>
      </c>
      <c r="R9" s="26"/>
      <c r="S9" s="6"/>
    </row>
    <row r="10" spans="1:19" ht="18.75">
      <c r="A10" s="4"/>
      <c r="B10" s="5"/>
      <c r="C10" s="40">
        <f>X2</f>
        <v>7</v>
      </c>
      <c r="D10" s="42" t="s">
        <v>11</v>
      </c>
      <c r="E10" s="40">
        <f ca="1">IF(X2+AB2=10,_XLL.ALEA.ENTRE.BORNES($U$2,$V$2),10-X2)</f>
        <v>3</v>
      </c>
      <c r="F10" s="42" t="s">
        <v>11</v>
      </c>
      <c r="G10" s="40">
        <f>AB2</f>
        <v>6</v>
      </c>
      <c r="H10" s="42" t="s">
        <v>12</v>
      </c>
      <c r="I10" s="41" t="s">
        <v>13</v>
      </c>
      <c r="J10" s="42"/>
      <c r="K10" s="40">
        <f ca="1">IF(AH2+AJ2=10,_XLL.ALEA.ENTRE.BORNES($U$2,$V$2),10-AJ2)</f>
        <v>2</v>
      </c>
      <c r="L10" s="42" t="s">
        <v>11</v>
      </c>
      <c r="M10" s="40">
        <f>AH2</f>
        <v>7</v>
      </c>
      <c r="N10" s="42" t="s">
        <v>11</v>
      </c>
      <c r="O10" s="40">
        <f>AJ2</f>
        <v>8</v>
      </c>
      <c r="P10" s="42" t="s">
        <v>12</v>
      </c>
      <c r="Q10" s="41" t="s">
        <v>13</v>
      </c>
      <c r="R10" s="5"/>
      <c r="S10" s="6"/>
    </row>
    <row r="11" spans="1:19" ht="18.75">
      <c r="A11" s="4"/>
      <c r="B11" s="5"/>
      <c r="C11" s="40">
        <f>X3</f>
        <v>1</v>
      </c>
      <c r="D11" s="42" t="s">
        <v>11</v>
      </c>
      <c r="E11" s="40">
        <f>Z3</f>
        <v>9</v>
      </c>
      <c r="F11" s="42" t="s">
        <v>11</v>
      </c>
      <c r="G11" s="40">
        <f ca="1">IF(X3+Z3=10,_XLL.ALEA.ENTRE.BORNES($U$2,$V$2),10-X3)</f>
        <v>4</v>
      </c>
      <c r="H11" s="42" t="s">
        <v>12</v>
      </c>
      <c r="I11" s="41" t="s">
        <v>13</v>
      </c>
      <c r="J11" s="42"/>
      <c r="K11" s="40">
        <f ca="1">IF(AH3+AJ3=10,_XLL.ALEA.ENTRE.BORNES($U$2,$V$2),10-AJ3)</f>
        <v>8</v>
      </c>
      <c r="L11" s="42" t="s">
        <v>11</v>
      </c>
      <c r="M11" s="40">
        <f>AH3</f>
        <v>2</v>
      </c>
      <c r="N11" s="42" t="s">
        <v>11</v>
      </c>
      <c r="O11" s="40">
        <f>AJ3</f>
        <v>8</v>
      </c>
      <c r="P11" s="42" t="s">
        <v>12</v>
      </c>
      <c r="Q11" s="41" t="s">
        <v>13</v>
      </c>
      <c r="R11" s="5"/>
      <c r="S11" s="6"/>
    </row>
    <row r="12" spans="1:19" ht="18.75">
      <c r="A12" s="4"/>
      <c r="B12" s="5"/>
      <c r="C12" s="40">
        <f ca="1">IF(Z4+AB4=10,_XLL.ALEA.ENTRE.BORNES($U$2,$V$2),10-AB4)</f>
        <v>6</v>
      </c>
      <c r="D12" s="42" t="s">
        <v>11</v>
      </c>
      <c r="E12" s="40">
        <f>Z4</f>
        <v>2</v>
      </c>
      <c r="F12" s="42" t="s">
        <v>11</v>
      </c>
      <c r="G12" s="40">
        <f>AB4</f>
        <v>4</v>
      </c>
      <c r="H12" s="42" t="s">
        <v>12</v>
      </c>
      <c r="I12" s="41" t="s">
        <v>13</v>
      </c>
      <c r="J12" s="42"/>
      <c r="K12" s="40">
        <f>AF4</f>
        <v>1</v>
      </c>
      <c r="L12" s="42" t="s">
        <v>11</v>
      </c>
      <c r="M12" s="40">
        <f ca="1">IF(AF4+AJ4=10,_XLL.ALEA.ENTRE.BORNES($U$2,$V$2),10-AF4)</f>
        <v>9</v>
      </c>
      <c r="N12" s="42" t="s">
        <v>11</v>
      </c>
      <c r="O12" s="40">
        <f>AJ4</f>
        <v>2</v>
      </c>
      <c r="P12" s="42" t="s">
        <v>12</v>
      </c>
      <c r="Q12" s="41" t="s">
        <v>13</v>
      </c>
      <c r="R12" s="5"/>
      <c r="S12" s="6"/>
    </row>
    <row r="13" spans="1:19" ht="18.75">
      <c r="A13" s="4"/>
      <c r="B13" s="5"/>
      <c r="C13" s="40">
        <f>X5</f>
        <v>2</v>
      </c>
      <c r="D13" s="42" t="s">
        <v>11</v>
      </c>
      <c r="E13" s="40">
        <f ca="1">IF(X5+AB5=10,_XLL.ALEA.ENTRE.BORNES($U$2,$V$2),10-X5)</f>
        <v>8</v>
      </c>
      <c r="F13" s="42" t="s">
        <v>11</v>
      </c>
      <c r="G13" s="40">
        <f>AB5</f>
        <v>5</v>
      </c>
      <c r="H13" s="42" t="s">
        <v>12</v>
      </c>
      <c r="I13" s="41" t="s">
        <v>13</v>
      </c>
      <c r="J13" s="42"/>
      <c r="K13" s="40">
        <f>AF5</f>
        <v>1</v>
      </c>
      <c r="L13" s="42" t="s">
        <v>11</v>
      </c>
      <c r="M13" s="40">
        <f>AH5</f>
        <v>7</v>
      </c>
      <c r="N13" s="42" t="s">
        <v>11</v>
      </c>
      <c r="O13" s="40">
        <f ca="1">IF(AF5+AH5=10,_XLL.ALEA.ENTRE.BORNES($U$2,$V$2),10-AF5)</f>
        <v>9</v>
      </c>
      <c r="P13" s="42" t="s">
        <v>12</v>
      </c>
      <c r="Q13" s="41" t="s">
        <v>13</v>
      </c>
      <c r="R13" s="5"/>
      <c r="S13" s="6"/>
    </row>
    <row r="14" spans="1:19" ht="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/>
    </row>
    <row r="15" spans="1:19" ht="15">
      <c r="A15" s="19" t="s">
        <v>2</v>
      </c>
      <c r="B15" s="24"/>
      <c r="C15" s="5"/>
      <c r="D15" s="5"/>
      <c r="E15" s="5"/>
      <c r="F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/>
    </row>
    <row r="16" spans="1:19" ht="15">
      <c r="A16" s="4"/>
      <c r="B16" s="5"/>
      <c r="C16" s="5"/>
      <c r="D16" s="5"/>
      <c r="E16" s="5"/>
      <c r="F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6"/>
    </row>
    <row r="17" spans="1:38" ht="15.75">
      <c r="A17" s="4"/>
      <c r="B17" t="s">
        <v>15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5"/>
      <c r="S17" s="6"/>
      <c r="X17" s="21">
        <f ca="1">_XLL.ALEA.ENTRE.BORNES($U$2,$V$2)</f>
        <v>3</v>
      </c>
      <c r="Y17" s="5" t="s">
        <v>11</v>
      </c>
      <c r="Z17" s="21">
        <f ca="1">_XLL.ALEA.ENTRE.BORNES($U$2,$V$2)</f>
        <v>7</v>
      </c>
      <c r="AA17" s="5" t="s">
        <v>11</v>
      </c>
      <c r="AB17" s="21">
        <f ca="1">_XLL.ALEA.ENTRE.BORNES($U$2,$V$2)</f>
        <v>8</v>
      </c>
      <c r="AC17" s="5" t="s">
        <v>12</v>
      </c>
      <c r="AD17" s="26" t="s">
        <v>13</v>
      </c>
      <c r="AE17" s="26"/>
      <c r="AF17" s="21">
        <f ca="1">_XLL.ALEA.ENTRE.BORNES($U$2,$V$2)</f>
        <v>9</v>
      </c>
      <c r="AG17" s="5" t="s">
        <v>11</v>
      </c>
      <c r="AH17" s="21">
        <f ca="1">_XLL.ALEA.ENTRE.BORNES($U$2,$V$2)</f>
        <v>8</v>
      </c>
      <c r="AI17" s="5" t="s">
        <v>11</v>
      </c>
      <c r="AJ17" s="21">
        <f ca="1">_XLL.ALEA.ENTRE.BORNES($U$2,$V$2)</f>
        <v>8</v>
      </c>
      <c r="AK17" s="5" t="s">
        <v>12</v>
      </c>
      <c r="AL17" s="26" t="s">
        <v>13</v>
      </c>
    </row>
    <row r="18" spans="1:38" ht="15.75">
      <c r="A18" s="4"/>
      <c r="B18" t="s">
        <v>16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5"/>
      <c r="S18" s="6"/>
      <c r="X18" s="21">
        <f ca="1">_XLL.ALEA.ENTRE.BORNES($U$2,$V$2)</f>
        <v>2</v>
      </c>
      <c r="Y18" s="5" t="s">
        <v>11</v>
      </c>
      <c r="Z18" s="21">
        <f ca="1">_XLL.ALEA.ENTRE.BORNES($U$2,$V$2)</f>
        <v>9</v>
      </c>
      <c r="AA18" s="5" t="s">
        <v>11</v>
      </c>
      <c r="AB18" s="21">
        <f ca="1">_XLL.ALEA.ENTRE.BORNES($U$2,$V$2)</f>
        <v>5</v>
      </c>
      <c r="AC18" s="5" t="s">
        <v>12</v>
      </c>
      <c r="AD18" s="26" t="s">
        <v>13</v>
      </c>
      <c r="AE18" s="5"/>
      <c r="AF18" s="21">
        <f ca="1">_XLL.ALEA.ENTRE.BORNES($U$2,$V$2)</f>
        <v>2</v>
      </c>
      <c r="AG18" s="5" t="s">
        <v>11</v>
      </c>
      <c r="AH18" s="21">
        <f ca="1">_XLL.ALEA.ENTRE.BORNES($U$2,$V$2)</f>
        <v>7</v>
      </c>
      <c r="AI18" s="5" t="s">
        <v>11</v>
      </c>
      <c r="AJ18" s="21">
        <f ca="1">_XLL.ALEA.ENTRE.BORNES($U$2,$V$2)</f>
        <v>1</v>
      </c>
      <c r="AK18" s="5" t="s">
        <v>12</v>
      </c>
      <c r="AL18" s="26" t="s">
        <v>13</v>
      </c>
    </row>
    <row r="19" spans="1:38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 s="21">
        <f ca="1">_XLL.ALEA.ENTRE.BORNES($U$2,$V$2)</f>
        <v>1</v>
      </c>
      <c r="Y19" s="5" t="s">
        <v>11</v>
      </c>
      <c r="Z19" s="21">
        <f ca="1">_XLL.ALEA.ENTRE.BORNES($U$2,$V$2)</f>
        <v>7</v>
      </c>
      <c r="AA19" s="5" t="s">
        <v>11</v>
      </c>
      <c r="AB19" s="21">
        <f ca="1">_XLL.ALEA.ENTRE.BORNES($U$2,$V$2)</f>
        <v>5</v>
      </c>
      <c r="AC19" s="5" t="s">
        <v>12</v>
      </c>
      <c r="AD19" s="26" t="s">
        <v>13</v>
      </c>
      <c r="AE19" s="5"/>
      <c r="AF19" s="21">
        <f ca="1">_XLL.ALEA.ENTRE.BORNES($U$2,$V$2)</f>
        <v>8</v>
      </c>
      <c r="AG19" s="5" t="s">
        <v>11</v>
      </c>
      <c r="AH19" s="21">
        <f ca="1">_XLL.ALEA.ENTRE.BORNES($U$2,$V$2)</f>
        <v>7</v>
      </c>
      <c r="AI19" s="5" t="s">
        <v>11</v>
      </c>
      <c r="AJ19" s="21">
        <f ca="1">_XLL.ALEA.ENTRE.BORNES($U$2,$V$2)</f>
        <v>4</v>
      </c>
      <c r="AK19" s="5" t="s">
        <v>12</v>
      </c>
      <c r="AL19" s="26" t="s">
        <v>13</v>
      </c>
    </row>
    <row r="20" spans="1:38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 s="21">
        <f ca="1">_XLL.ALEA.ENTRE.BORNES($U$2,$V$2)</f>
        <v>1</v>
      </c>
      <c r="Y20" s="5" t="s">
        <v>11</v>
      </c>
      <c r="Z20" s="21">
        <f ca="1">_XLL.ALEA.ENTRE.BORNES($U$2,$V$2)</f>
        <v>6</v>
      </c>
      <c r="AA20" s="5" t="s">
        <v>11</v>
      </c>
      <c r="AB20" s="21">
        <f ca="1">_XLL.ALEA.ENTRE.BORNES($U$2,$V$2)</f>
        <v>5</v>
      </c>
      <c r="AC20" s="5" t="s">
        <v>12</v>
      </c>
      <c r="AD20" s="26" t="s">
        <v>13</v>
      </c>
      <c r="AE20" s="5"/>
      <c r="AF20" s="21">
        <f ca="1">_XLL.ALEA.ENTRE.BORNES($U$2,$V$2)</f>
        <v>8</v>
      </c>
      <c r="AG20" s="5" t="s">
        <v>11</v>
      </c>
      <c r="AH20" s="21">
        <f ca="1">_XLL.ALEA.ENTRE.BORNES($U$2,$V$2)</f>
        <v>2</v>
      </c>
      <c r="AI20" s="5" t="s">
        <v>11</v>
      </c>
      <c r="AJ20" s="21">
        <f ca="1">_XLL.ALEA.ENTRE.BORNES($U$2,$V$2)</f>
        <v>6</v>
      </c>
      <c r="AK20" s="5" t="s">
        <v>12</v>
      </c>
      <c r="AL20" s="26" t="s">
        <v>13</v>
      </c>
    </row>
    <row r="21" spans="1:38" ht="15">
      <c r="A21" s="20" t="s">
        <v>5</v>
      </c>
      <c r="B21" s="25"/>
      <c r="C21" s="2"/>
      <c r="D21" s="11"/>
      <c r="E21" s="11"/>
      <c r="F21" s="11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86" t="s">
        <v>3</v>
      </c>
      <c r="X21" s="21">
        <f ca="1">_XLL.ALEA.ENTRE.BORNES($U$2,$V$2)</f>
        <v>5</v>
      </c>
      <c r="Y21" s="5" t="s">
        <v>11</v>
      </c>
      <c r="Z21" s="21">
        <f ca="1">_XLL.ALEA.ENTRE.BORNES($U$2,$V$2)</f>
        <v>2</v>
      </c>
      <c r="AA21" s="5" t="s">
        <v>11</v>
      </c>
      <c r="AB21" s="21">
        <f ca="1">_XLL.ALEA.ENTRE.BORNES($U$2,$V$2)</f>
        <v>3</v>
      </c>
      <c r="AC21" s="5" t="s">
        <v>12</v>
      </c>
      <c r="AD21" s="26" t="s">
        <v>13</v>
      </c>
      <c r="AE21" s="5"/>
      <c r="AF21" s="21">
        <f ca="1">_XLL.ALEA.ENTRE.BORNES($U$2,$V$2)</f>
        <v>7</v>
      </c>
      <c r="AG21" s="5" t="s">
        <v>11</v>
      </c>
      <c r="AH21" s="21">
        <f ca="1">_XLL.ALEA.ENTRE.BORNES($U$2,$V$2)</f>
        <v>8</v>
      </c>
      <c r="AI21" s="5" t="s">
        <v>11</v>
      </c>
      <c r="AJ21" s="21">
        <f ca="1">_XLL.ALEA.ENTRE.BORNES($U$2,$V$2)</f>
        <v>9</v>
      </c>
      <c r="AK21" s="5" t="s">
        <v>12</v>
      </c>
      <c r="AL21" s="26" t="s">
        <v>13</v>
      </c>
    </row>
    <row r="22" spans="1:19" ht="15">
      <c r="A22" s="15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/>
      <c r="S22" s="87"/>
    </row>
    <row r="23" spans="1:19" ht="15">
      <c r="A23" s="12"/>
      <c r="B23" s="13"/>
      <c r="C23" s="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3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/>
    </row>
    <row r="25" spans="1:19" ht="18.75">
      <c r="A25" s="4"/>
      <c r="B25" s="5"/>
      <c r="C25" s="40">
        <f>X17</f>
        <v>3</v>
      </c>
      <c r="D25" s="42" t="s">
        <v>11</v>
      </c>
      <c r="E25" s="40">
        <f ca="1">IF(X17+AB17=10,_XLL.ALEA.ENTRE.BORNES($U$2,$V$2),10-X17)</f>
        <v>7</v>
      </c>
      <c r="F25" s="42" t="s">
        <v>11</v>
      </c>
      <c r="G25" s="40">
        <f>AB17</f>
        <v>8</v>
      </c>
      <c r="H25" s="42" t="s">
        <v>12</v>
      </c>
      <c r="I25" s="41" t="s">
        <v>13</v>
      </c>
      <c r="J25" s="41"/>
      <c r="K25" s="40">
        <f ca="1">IF(AH17+AJ17=10,_XLL.ALEA.ENTRE.BORNES($U$2,$V$2),10-AJ17)</f>
        <v>2</v>
      </c>
      <c r="L25" s="42" t="s">
        <v>11</v>
      </c>
      <c r="M25" s="40">
        <f>AH17</f>
        <v>8</v>
      </c>
      <c r="N25" s="42" t="s">
        <v>11</v>
      </c>
      <c r="O25" s="40">
        <f>AJ17</f>
        <v>8</v>
      </c>
      <c r="P25" s="42" t="s">
        <v>12</v>
      </c>
      <c r="Q25" s="41" t="s">
        <v>13</v>
      </c>
      <c r="R25" s="5"/>
      <c r="S25" s="6"/>
    </row>
    <row r="26" spans="1:19" ht="18.75">
      <c r="A26" s="4"/>
      <c r="B26" s="5"/>
      <c r="C26" s="40">
        <f ca="1">IF(Z18+AB18=10,_XLL.ALEA.ENTRE.BORNES($U$2,$V$2),10-AB18)</f>
        <v>5</v>
      </c>
      <c r="D26" s="42" t="s">
        <v>11</v>
      </c>
      <c r="E26" s="40">
        <f>Z18</f>
        <v>9</v>
      </c>
      <c r="F26" s="42" t="s">
        <v>11</v>
      </c>
      <c r="G26" s="40">
        <f>AB18</f>
        <v>5</v>
      </c>
      <c r="H26" s="42" t="s">
        <v>12</v>
      </c>
      <c r="I26" s="41" t="s">
        <v>13</v>
      </c>
      <c r="J26" s="42"/>
      <c r="K26" s="40">
        <f>AF18</f>
        <v>2</v>
      </c>
      <c r="L26" s="42" t="s">
        <v>11</v>
      </c>
      <c r="M26" s="40">
        <f ca="1">IF(AF18+AJ18=10,_XLL.ALEA.ENTRE.BORNES($U$2,$V$2),10-AF18)</f>
        <v>8</v>
      </c>
      <c r="N26" s="42" t="s">
        <v>11</v>
      </c>
      <c r="O26" s="40">
        <f>AJ18</f>
        <v>1</v>
      </c>
      <c r="P26" s="42" t="s">
        <v>12</v>
      </c>
      <c r="Q26" s="41" t="s">
        <v>13</v>
      </c>
      <c r="R26" s="5"/>
      <c r="S26" s="6"/>
    </row>
    <row r="27" spans="1:19" ht="18.75">
      <c r="A27" s="4"/>
      <c r="B27" s="5"/>
      <c r="C27" s="40">
        <f>X19</f>
        <v>1</v>
      </c>
      <c r="D27" s="42" t="s">
        <v>11</v>
      </c>
      <c r="E27" s="40">
        <f>Z19</f>
        <v>7</v>
      </c>
      <c r="F27" s="42" t="s">
        <v>11</v>
      </c>
      <c r="G27" s="40">
        <f ca="1">IF(X19+Z19=10,_XLL.ALEA.ENTRE.BORNES($U$2,$V$2),10-X19)</f>
        <v>9</v>
      </c>
      <c r="H27" s="42" t="s">
        <v>12</v>
      </c>
      <c r="I27" s="41" t="s">
        <v>13</v>
      </c>
      <c r="J27" s="42"/>
      <c r="K27" s="40">
        <f>AF19</f>
        <v>8</v>
      </c>
      <c r="L27" s="42" t="s">
        <v>11</v>
      </c>
      <c r="M27" s="40">
        <f>AH19</f>
        <v>7</v>
      </c>
      <c r="N27" s="42" t="s">
        <v>11</v>
      </c>
      <c r="O27" s="40">
        <f ca="1">IF(AF19+AH19=10,_XLL.ALEA.ENTRE.BORNES($U$2,$V$2),10-AF19)</f>
        <v>2</v>
      </c>
      <c r="P27" s="42" t="s">
        <v>12</v>
      </c>
      <c r="Q27" s="41" t="s">
        <v>13</v>
      </c>
      <c r="R27" s="5"/>
      <c r="S27" s="6"/>
    </row>
    <row r="28" spans="1:19" ht="18.75">
      <c r="A28" s="4"/>
      <c r="B28" s="5"/>
      <c r="C28" s="40">
        <f ca="1">IF(Z20+AB20=10,_XLL.ALEA.ENTRE.BORNES($U$2,$V$2),10-AB20)</f>
        <v>5</v>
      </c>
      <c r="D28" s="42" t="s">
        <v>11</v>
      </c>
      <c r="E28" s="40">
        <f>Z20</f>
        <v>6</v>
      </c>
      <c r="F28" s="42" t="s">
        <v>11</v>
      </c>
      <c r="G28" s="40">
        <f>AB20</f>
        <v>5</v>
      </c>
      <c r="H28" s="42" t="s">
        <v>12</v>
      </c>
      <c r="I28" s="41" t="s">
        <v>13</v>
      </c>
      <c r="J28" s="42"/>
      <c r="K28" s="40">
        <f>AF20</f>
        <v>8</v>
      </c>
      <c r="L28" s="42" t="s">
        <v>11</v>
      </c>
      <c r="M28" s="40">
        <f>AH20</f>
        <v>2</v>
      </c>
      <c r="N28" s="42" t="s">
        <v>11</v>
      </c>
      <c r="O28" s="40">
        <f ca="1">IF(AF20+AH20=10,_XLL.ALEA.ENTRE.BORNES($U$2,$V$2),10-AF20)</f>
        <v>2</v>
      </c>
      <c r="P28" s="42" t="s">
        <v>12</v>
      </c>
      <c r="Q28" s="41" t="s">
        <v>13</v>
      </c>
      <c r="R28" s="5"/>
      <c r="S28" s="6"/>
    </row>
    <row r="29" spans="1:19" ht="18.75">
      <c r="A29" s="4"/>
      <c r="B29" s="5"/>
      <c r="C29" s="40">
        <f>X21</f>
        <v>5</v>
      </c>
      <c r="D29" s="42" t="s">
        <v>11</v>
      </c>
      <c r="E29" s="40">
        <f ca="1">IF(X21+AB21=10,_XLL.ALEA.ENTRE.BORNES($U$2,$V$2),10-X21)</f>
        <v>5</v>
      </c>
      <c r="F29" s="42" t="s">
        <v>11</v>
      </c>
      <c r="G29" s="40">
        <f>AB21</f>
        <v>3</v>
      </c>
      <c r="H29" s="42" t="s">
        <v>12</v>
      </c>
      <c r="I29" s="41" t="s">
        <v>13</v>
      </c>
      <c r="J29" s="42"/>
      <c r="K29" s="40">
        <f ca="1">IF(AH21+AJ21=10,_XLL.ALEA.ENTRE.BORNES($U$2,$V$2),10-AJ21)</f>
        <v>1</v>
      </c>
      <c r="L29" s="42" t="s">
        <v>11</v>
      </c>
      <c r="M29" s="40">
        <f>AH21</f>
        <v>8</v>
      </c>
      <c r="N29" s="42" t="s">
        <v>11</v>
      </c>
      <c r="O29" s="40">
        <f>AJ21</f>
        <v>9</v>
      </c>
      <c r="P29" s="42" t="s">
        <v>12</v>
      </c>
      <c r="Q29" s="41" t="s">
        <v>13</v>
      </c>
      <c r="R29" s="5"/>
      <c r="S29" s="6"/>
    </row>
    <row r="30" spans="1:19" ht="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6"/>
    </row>
    <row r="33" spans="1:19" ht="18.75">
      <c r="A33" s="4"/>
      <c r="B33" s="5"/>
      <c r="C33" s="5"/>
      <c r="D33" s="44" t="s">
        <v>14</v>
      </c>
      <c r="E33" s="42"/>
      <c r="F33" s="42"/>
      <c r="G33" s="42"/>
      <c r="H33" s="42"/>
      <c r="I33" s="42"/>
      <c r="J33" s="42"/>
      <c r="K33" s="42"/>
      <c r="L33" s="42"/>
      <c r="M33" s="5"/>
      <c r="N33" s="5"/>
      <c r="O33" s="5"/>
      <c r="P33" s="5"/>
      <c r="Q33" s="5"/>
      <c r="R33" s="5"/>
      <c r="S33" s="6"/>
    </row>
    <row r="34" spans="1:19" ht="18.75">
      <c r="A34" s="4"/>
      <c r="B34" s="5"/>
      <c r="C34" s="5"/>
      <c r="D34" s="44" t="s">
        <v>149</v>
      </c>
      <c r="E34" s="42"/>
      <c r="F34" s="42"/>
      <c r="G34" s="42"/>
      <c r="H34" s="42"/>
      <c r="I34" s="42"/>
      <c r="J34" s="42"/>
      <c r="K34" s="42"/>
      <c r="L34" s="42"/>
      <c r="M34" s="5"/>
      <c r="N34" s="5"/>
      <c r="O34" s="5"/>
      <c r="P34" s="5"/>
      <c r="Q34" s="5"/>
      <c r="R34" s="5"/>
      <c r="S34" s="6"/>
    </row>
    <row r="35" spans="1:19" ht="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9"/>
    </row>
    <row r="36" spans="1:19" ht="1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8"/>
    </row>
    <row r="37" spans="1:19" ht="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1:19" ht="15">
      <c r="A38" s="19" t="s">
        <v>35</v>
      </c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6"/>
    </row>
    <row r="39" spans="1:19" ht="1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6"/>
    </row>
    <row r="40" spans="1:19" ht="1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</row>
    <row r="41" spans="1:19" ht="1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6"/>
    </row>
    <row r="42" spans="1:19" ht="1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6"/>
    </row>
    <row r="43" spans="1:19" ht="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6"/>
    </row>
    <row r="44" spans="1:19" ht="1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6"/>
    </row>
    <row r="45" spans="1:19" ht="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6"/>
    </row>
    <row r="46" spans="1:19" ht="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6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</sheetData>
  <sheetProtection/>
  <mergeCells count="10">
    <mergeCell ref="B22:R22"/>
    <mergeCell ref="S1:S4"/>
    <mergeCell ref="B1:R2"/>
    <mergeCell ref="C4:R4"/>
    <mergeCell ref="A5:R5"/>
    <mergeCell ref="A6:R6"/>
    <mergeCell ref="A1:A4"/>
    <mergeCell ref="J3:R3"/>
    <mergeCell ref="S5:S6"/>
    <mergeCell ref="S21:S2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G9" sqref="G9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3.140625" style="0" customWidth="1"/>
    <col min="4" max="4" width="1.7109375" style="0" customWidth="1"/>
    <col min="5" max="5" width="5.28125" style="0" customWidth="1"/>
    <col min="6" max="6" width="2.8515625" style="0" customWidth="1"/>
    <col min="7" max="7" width="4.8515625" style="0" customWidth="1"/>
    <col min="8" max="8" width="4.28125" style="0" customWidth="1"/>
    <col min="9" max="9" width="4.8515625" style="0" customWidth="1"/>
    <col min="10" max="10" width="4.140625" style="0" customWidth="1"/>
    <col min="11" max="11" width="1.8515625" style="0" customWidth="1"/>
    <col min="12" max="12" width="2.7109375" style="0" customWidth="1"/>
    <col min="13" max="13" width="5.28125" style="0" customWidth="1"/>
    <col min="14" max="14" width="2.7109375" style="0" customWidth="1"/>
    <col min="15" max="15" width="4.8515625" style="0" customWidth="1"/>
    <col min="16" max="17" width="4.140625" style="0" customWidth="1"/>
    <col min="18" max="18" width="3.28125" style="0" customWidth="1"/>
    <col min="19" max="19" width="15.1406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</cols>
  <sheetData>
    <row r="1" spans="1:22" ht="15.75" customHeight="1">
      <c r="A1" s="81"/>
      <c r="B1" s="69" t="s">
        <v>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65" t="s">
        <v>146</v>
      </c>
      <c r="T1" s="22" t="s">
        <v>7</v>
      </c>
      <c r="U1" s="23" t="s">
        <v>6</v>
      </c>
      <c r="V1" s="23" t="s">
        <v>8</v>
      </c>
    </row>
    <row r="2" spans="1:22" ht="15" customHeight="1">
      <c r="A2" s="8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  <c r="S2" s="66"/>
      <c r="T2" t="s">
        <v>9</v>
      </c>
      <c r="U2">
        <v>2</v>
      </c>
      <c r="V2">
        <v>49</v>
      </c>
    </row>
    <row r="3" spans="1:22" ht="15" customHeight="1">
      <c r="A3" s="82"/>
      <c r="B3" s="5"/>
      <c r="C3" s="34"/>
      <c r="D3" s="34"/>
      <c r="E3" s="34"/>
      <c r="F3" s="34"/>
      <c r="G3" s="34"/>
      <c r="H3" s="34"/>
      <c r="I3" s="34"/>
      <c r="J3" s="84" t="s">
        <v>152</v>
      </c>
      <c r="K3" s="84"/>
      <c r="L3" s="84"/>
      <c r="M3" s="84"/>
      <c r="N3" s="84"/>
      <c r="O3" s="84"/>
      <c r="P3" s="84"/>
      <c r="Q3" s="84"/>
      <c r="R3" s="85"/>
      <c r="S3" s="67"/>
      <c r="T3" t="s">
        <v>10</v>
      </c>
      <c r="U3" s="21">
        <v>10</v>
      </c>
      <c r="V3" s="21">
        <v>15</v>
      </c>
    </row>
    <row r="4" spans="1:19" ht="15" customHeight="1">
      <c r="A4" s="83"/>
      <c r="B4" s="51"/>
      <c r="C4" s="75" t="s">
        <v>151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68"/>
    </row>
    <row r="5" spans="1:19" ht="20.25" customHeight="1">
      <c r="A5" s="88" t="s">
        <v>71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86" t="s">
        <v>3</v>
      </c>
    </row>
    <row r="6" spans="1:19" ht="11.25" customHeight="1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  <c r="S6" s="87"/>
    </row>
    <row r="7" spans="1:19" ht="15">
      <c r="A7" s="5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4"/>
    </row>
    <row r="8" spans="1:19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6"/>
    </row>
    <row r="9" spans="1:19" ht="18.75">
      <c r="A9" s="55"/>
      <c r="B9" s="26"/>
      <c r="C9" s="5"/>
      <c r="D9" s="42"/>
      <c r="E9" s="40" t="s">
        <v>70</v>
      </c>
      <c r="F9" s="40"/>
      <c r="G9" s="41">
        <f ca="1">_XLL.ALEA.ENTRE.BORNES($U$2,$V$2)</f>
        <v>42</v>
      </c>
      <c r="H9" s="42" t="s">
        <v>12</v>
      </c>
      <c r="I9" s="41" t="s">
        <v>13</v>
      </c>
      <c r="J9" s="41"/>
      <c r="K9" s="40"/>
      <c r="L9" s="42"/>
      <c r="M9" s="40" t="s">
        <v>70</v>
      </c>
      <c r="N9" s="40"/>
      <c r="O9" s="41">
        <f ca="1">_XLL.ALEA.ENTRE.BORNES($U$2,$V$2)</f>
        <v>19</v>
      </c>
      <c r="P9" s="42" t="s">
        <v>12</v>
      </c>
      <c r="Q9" s="41" t="s">
        <v>13</v>
      </c>
      <c r="R9" s="26"/>
      <c r="S9" s="56"/>
    </row>
    <row r="10" spans="1:19" ht="18.75">
      <c r="A10" s="55"/>
      <c r="B10" s="5"/>
      <c r="C10" s="5"/>
      <c r="D10" s="42"/>
      <c r="E10" s="40" t="s">
        <v>70</v>
      </c>
      <c r="F10" s="40"/>
      <c r="G10" s="41">
        <f ca="1">_XLL.ALEA.ENTRE.BORNES($U$2,$V$2)</f>
        <v>4</v>
      </c>
      <c r="H10" s="42" t="s">
        <v>12</v>
      </c>
      <c r="I10" s="41" t="s">
        <v>13</v>
      </c>
      <c r="J10" s="42"/>
      <c r="K10" s="40"/>
      <c r="L10" s="42"/>
      <c r="M10" s="40" t="s">
        <v>70</v>
      </c>
      <c r="N10" s="40"/>
      <c r="O10" s="41">
        <f ca="1">_XLL.ALEA.ENTRE.BORNES($U$2,$V$2)</f>
        <v>30</v>
      </c>
      <c r="P10" s="42" t="s">
        <v>12</v>
      </c>
      <c r="Q10" s="41" t="s">
        <v>13</v>
      </c>
      <c r="R10" s="5"/>
      <c r="S10" s="56"/>
    </row>
    <row r="11" spans="1:19" ht="18.75">
      <c r="A11" s="55"/>
      <c r="B11" s="5"/>
      <c r="C11" s="5"/>
      <c r="D11" s="42"/>
      <c r="E11" s="40" t="s">
        <v>70</v>
      </c>
      <c r="F11" s="40"/>
      <c r="G11" s="41">
        <f ca="1">_XLL.ALEA.ENTRE.BORNES($U$2,$V$2)</f>
        <v>10</v>
      </c>
      <c r="H11" s="42" t="s">
        <v>12</v>
      </c>
      <c r="I11" s="41" t="s">
        <v>13</v>
      </c>
      <c r="J11" s="42"/>
      <c r="K11" s="40"/>
      <c r="L11" s="42"/>
      <c r="M11" s="40" t="s">
        <v>70</v>
      </c>
      <c r="N11" s="40"/>
      <c r="O11" s="41">
        <f ca="1">_XLL.ALEA.ENTRE.BORNES($U$2,$V$2)</f>
        <v>13</v>
      </c>
      <c r="P11" s="42" t="s">
        <v>12</v>
      </c>
      <c r="Q11" s="41" t="s">
        <v>13</v>
      </c>
      <c r="R11" s="5"/>
      <c r="S11" s="56"/>
    </row>
    <row r="12" spans="1:19" ht="18.75">
      <c r="A12" s="55"/>
      <c r="B12" s="5"/>
      <c r="C12" s="5"/>
      <c r="D12" s="42"/>
      <c r="E12" s="40" t="s">
        <v>70</v>
      </c>
      <c r="F12" s="40"/>
      <c r="G12" s="41">
        <f ca="1">_XLL.ALEA.ENTRE.BORNES($U$2,$V$2)</f>
        <v>33</v>
      </c>
      <c r="H12" s="42" t="s">
        <v>12</v>
      </c>
      <c r="I12" s="41" t="s">
        <v>13</v>
      </c>
      <c r="J12" s="42"/>
      <c r="K12" s="40"/>
      <c r="L12" s="42"/>
      <c r="M12" s="40" t="s">
        <v>70</v>
      </c>
      <c r="N12" s="40"/>
      <c r="O12" s="41">
        <f ca="1">_XLL.ALEA.ENTRE.BORNES($U$2,$V$2)</f>
        <v>48</v>
      </c>
      <c r="P12" s="42" t="s">
        <v>12</v>
      </c>
      <c r="Q12" s="41" t="s">
        <v>13</v>
      </c>
      <c r="R12" s="5"/>
      <c r="S12" s="56"/>
    </row>
    <row r="13" spans="1:19" ht="18.75">
      <c r="A13" s="55"/>
      <c r="B13" s="5"/>
      <c r="C13" s="5"/>
      <c r="D13" s="42"/>
      <c r="E13" s="40" t="s">
        <v>70</v>
      </c>
      <c r="F13" s="40"/>
      <c r="G13" s="41">
        <f ca="1">_XLL.ALEA.ENTRE.BORNES($U$2,$V$2)</f>
        <v>22</v>
      </c>
      <c r="H13" s="42" t="s">
        <v>12</v>
      </c>
      <c r="I13" s="41" t="s">
        <v>13</v>
      </c>
      <c r="J13" s="42"/>
      <c r="K13" s="40"/>
      <c r="L13" s="42"/>
      <c r="M13" s="40" t="s">
        <v>70</v>
      </c>
      <c r="N13" s="40"/>
      <c r="O13" s="41">
        <f ca="1">_XLL.ALEA.ENTRE.BORNES($U$2,$V$2)</f>
        <v>45</v>
      </c>
      <c r="P13" s="42" t="s">
        <v>12</v>
      </c>
      <c r="Q13" s="41" t="s">
        <v>13</v>
      </c>
      <c r="R13" s="5"/>
      <c r="S13" s="56"/>
    </row>
    <row r="14" spans="1:19" ht="15">
      <c r="A14" s="5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6"/>
    </row>
    <row r="15" spans="1:19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6"/>
    </row>
    <row r="16" spans="1:19" ht="15">
      <c r="A16" s="5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</row>
    <row r="17" spans="1:19" ht="15" customHeight="1">
      <c r="A17" s="55"/>
      <c r="B17" s="96" t="s">
        <v>68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</row>
    <row r="18" spans="1:19" ht="15">
      <c r="A18" s="5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88" t="s">
        <v>72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S21" s="52" t="s">
        <v>3</v>
      </c>
    </row>
    <row r="22" spans="1:19" ht="15" customHeight="1" hidden="1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10"/>
    </row>
    <row r="23" spans="1:19" ht="15">
      <c r="A23" s="30"/>
      <c r="B23" s="11"/>
      <c r="C23" s="5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4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6"/>
    </row>
    <row r="25" spans="1:19" ht="18.75">
      <c r="A25" s="55"/>
      <c r="B25" s="5"/>
      <c r="C25" s="21"/>
      <c r="D25" s="42"/>
      <c r="E25" s="40" t="s">
        <v>70</v>
      </c>
      <c r="F25" s="40"/>
      <c r="G25" s="41">
        <f ca="1">_XLL.ALEA.ENTRE.BORNES($U$2,$V$2)</f>
        <v>7</v>
      </c>
      <c r="H25" s="42" t="s">
        <v>12</v>
      </c>
      <c r="I25" s="41" t="s">
        <v>13</v>
      </c>
      <c r="J25" s="41"/>
      <c r="K25" s="40"/>
      <c r="L25" s="42"/>
      <c r="M25" s="40" t="s">
        <v>70</v>
      </c>
      <c r="N25" s="40"/>
      <c r="O25" s="41">
        <f ca="1">_XLL.ALEA.ENTRE.BORNES($U$2,$V$2)</f>
        <v>29</v>
      </c>
      <c r="P25" s="42" t="s">
        <v>12</v>
      </c>
      <c r="Q25" s="41" t="s">
        <v>13</v>
      </c>
      <c r="S25" s="56"/>
    </row>
    <row r="26" spans="1:19" ht="18.75">
      <c r="A26" s="55"/>
      <c r="B26" s="5"/>
      <c r="C26" s="21"/>
      <c r="D26" s="42"/>
      <c r="E26" s="40" t="s">
        <v>70</v>
      </c>
      <c r="F26" s="40"/>
      <c r="G26" s="41">
        <f ca="1">_XLL.ALEA.ENTRE.BORNES($U$2,$V$2)</f>
        <v>34</v>
      </c>
      <c r="H26" s="42" t="s">
        <v>12</v>
      </c>
      <c r="I26" s="41" t="s">
        <v>13</v>
      </c>
      <c r="J26" s="42"/>
      <c r="K26" s="40"/>
      <c r="L26" s="42"/>
      <c r="M26" s="40" t="s">
        <v>70</v>
      </c>
      <c r="N26" s="40"/>
      <c r="O26" s="41">
        <f ca="1">_XLL.ALEA.ENTRE.BORNES($U$2,$V$2)</f>
        <v>10</v>
      </c>
      <c r="P26" s="42" t="s">
        <v>12</v>
      </c>
      <c r="Q26" s="41" t="s">
        <v>13</v>
      </c>
      <c r="S26" s="56"/>
    </row>
    <row r="27" spans="1:19" ht="18.75">
      <c r="A27" s="55"/>
      <c r="B27" s="5"/>
      <c r="C27" s="21"/>
      <c r="D27" s="42"/>
      <c r="E27" s="40" t="s">
        <v>70</v>
      </c>
      <c r="F27" s="40"/>
      <c r="G27" s="41">
        <f ca="1">_XLL.ALEA.ENTRE.BORNES($U$2,$V$2)</f>
        <v>26</v>
      </c>
      <c r="H27" s="42" t="s">
        <v>12</v>
      </c>
      <c r="I27" s="41" t="s">
        <v>13</v>
      </c>
      <c r="J27" s="42"/>
      <c r="K27" s="40"/>
      <c r="L27" s="42"/>
      <c r="M27" s="40" t="s">
        <v>70</v>
      </c>
      <c r="N27" s="40"/>
      <c r="O27" s="41">
        <f ca="1">_XLL.ALEA.ENTRE.BORNES($U$2,$V$2)</f>
        <v>43</v>
      </c>
      <c r="P27" s="42" t="s">
        <v>12</v>
      </c>
      <c r="Q27" s="41" t="s">
        <v>13</v>
      </c>
      <c r="S27" s="56"/>
    </row>
    <row r="28" spans="1:19" ht="18.75">
      <c r="A28" s="55"/>
      <c r="B28" s="5"/>
      <c r="C28" s="21"/>
      <c r="D28" s="42"/>
      <c r="E28" s="40" t="s">
        <v>70</v>
      </c>
      <c r="F28" s="40"/>
      <c r="G28" s="41">
        <f ca="1">_XLL.ALEA.ENTRE.BORNES($U$2,$V$2)</f>
        <v>27</v>
      </c>
      <c r="H28" s="42" t="s">
        <v>12</v>
      </c>
      <c r="I28" s="41" t="s">
        <v>13</v>
      </c>
      <c r="J28" s="42"/>
      <c r="K28" s="40"/>
      <c r="L28" s="42"/>
      <c r="M28" s="40" t="s">
        <v>70</v>
      </c>
      <c r="N28" s="40"/>
      <c r="O28" s="41">
        <f ca="1">_XLL.ALEA.ENTRE.BORNES($U$2,$V$2)</f>
        <v>39</v>
      </c>
      <c r="P28" s="42" t="s">
        <v>12</v>
      </c>
      <c r="Q28" s="41" t="s">
        <v>13</v>
      </c>
      <c r="S28" s="56"/>
    </row>
    <row r="29" spans="1:19" ht="18.75">
      <c r="A29" s="55"/>
      <c r="B29" s="5"/>
      <c r="C29" s="21"/>
      <c r="D29" s="42"/>
      <c r="E29" s="40" t="s">
        <v>70</v>
      </c>
      <c r="F29" s="40"/>
      <c r="G29" s="41">
        <f ca="1">_XLL.ALEA.ENTRE.BORNES($U$2,$V$2)</f>
        <v>34</v>
      </c>
      <c r="H29" s="42" t="s">
        <v>12</v>
      </c>
      <c r="I29" s="41" t="s">
        <v>13</v>
      </c>
      <c r="J29" s="42"/>
      <c r="K29" s="40"/>
      <c r="L29" s="42"/>
      <c r="M29" s="40" t="s">
        <v>70</v>
      </c>
      <c r="N29" s="40"/>
      <c r="O29" s="41">
        <f ca="1">_XLL.ALEA.ENTRE.BORNES($U$2,$V$2)</f>
        <v>2</v>
      </c>
      <c r="P29" s="42" t="s">
        <v>12</v>
      </c>
      <c r="Q29" s="41" t="s">
        <v>13</v>
      </c>
      <c r="S29" s="56"/>
    </row>
    <row r="30" spans="1:19" ht="15">
      <c r="A30" s="5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6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6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6"/>
    </row>
    <row r="33" spans="1:19" ht="15.75" customHeight="1">
      <c r="A33" s="55"/>
      <c r="B33" s="5" t="s">
        <v>69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31"/>
    </row>
    <row r="34" spans="1:19" ht="15">
      <c r="A34" s="55"/>
      <c r="B34" s="5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31"/>
    </row>
    <row r="35" spans="1:19" ht="15">
      <c r="A35" s="5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6"/>
    </row>
    <row r="36" spans="1:19" ht="15">
      <c r="A36" s="5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4"/>
    </row>
    <row r="39" spans="1:19" ht="15">
      <c r="A39" s="19" t="s">
        <v>35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6"/>
    </row>
    <row r="40" spans="1:19" ht="15" customHeight="1">
      <c r="A40" s="5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6"/>
    </row>
    <row r="41" spans="1:19" ht="15">
      <c r="A41" s="5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6"/>
    </row>
    <row r="42" spans="1:19" ht="15">
      <c r="A42" s="5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6"/>
    </row>
    <row r="43" spans="1:19" ht="15">
      <c r="A43" s="5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6"/>
    </row>
    <row r="44" spans="1:19" ht="15">
      <c r="A44" s="5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6"/>
    </row>
    <row r="45" spans="1:19" ht="15">
      <c r="A45" s="5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6"/>
    </row>
    <row r="46" spans="1:19" ht="15">
      <c r="A46" s="5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6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9">
    <mergeCell ref="A21:R22"/>
    <mergeCell ref="B17:S18"/>
    <mergeCell ref="A1:A4"/>
    <mergeCell ref="B1:R2"/>
    <mergeCell ref="S1:S4"/>
    <mergeCell ref="C4:R4"/>
    <mergeCell ref="A5:R6"/>
    <mergeCell ref="J3:R3"/>
    <mergeCell ref="S5:S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50"/>
  <sheetViews>
    <sheetView zoomScalePageLayoutView="0" workbookViewId="0" topLeftCell="A1">
      <selection activeCell="G9" sqref="G9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1484375" style="0" customWidth="1"/>
    <col min="5" max="5" width="4.00390625" style="0" customWidth="1"/>
    <col min="6" max="6" width="2.140625" style="0" customWidth="1"/>
    <col min="7" max="7" width="3.851562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4.8515625" style="0" hidden="1" customWidth="1"/>
    <col min="24" max="24" width="5.00390625" style="0" hidden="1" customWidth="1"/>
    <col min="25" max="25" width="1.8515625" style="0" hidden="1" customWidth="1"/>
    <col min="26" max="26" width="4.7109375" style="0" hidden="1" customWidth="1"/>
    <col min="27" max="27" width="2.28125" style="0" hidden="1" customWidth="1"/>
    <col min="28" max="28" width="4.7109375" style="0" hidden="1" customWidth="1"/>
    <col min="29" max="29" width="3.57421875" style="0" hidden="1" customWidth="1"/>
    <col min="30" max="30" width="4.140625" style="0" hidden="1" customWidth="1"/>
    <col min="31" max="31" width="3.57421875" style="0" hidden="1" customWidth="1"/>
    <col min="32" max="32" width="5.140625" style="0" hidden="1" customWidth="1"/>
    <col min="33" max="33" width="2.28125" style="0" hidden="1" customWidth="1"/>
    <col min="34" max="34" width="4.57421875" style="0" hidden="1" customWidth="1"/>
    <col min="35" max="35" width="2.7109375" style="0" hidden="1" customWidth="1"/>
    <col min="36" max="36" width="5.00390625" style="0" hidden="1" customWidth="1"/>
  </cols>
  <sheetData>
    <row r="1" spans="1:36" ht="15.75" customHeight="1">
      <c r="A1" s="81"/>
      <c r="B1" s="69" t="s">
        <v>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65" t="s">
        <v>109</v>
      </c>
      <c r="T1" s="22" t="s">
        <v>7</v>
      </c>
      <c r="U1" s="23" t="s">
        <v>6</v>
      </c>
      <c r="V1" s="23" t="s">
        <v>8</v>
      </c>
      <c r="X1" s="21">
        <f ca="1">10*INT((_XLL.ALEA.ENTRE.BORNES($U$4,$V$3)/10)*10)+_XLL.ALEA.ENTRE.BORNES($U$4,$V$3)</f>
        <v>11</v>
      </c>
      <c r="Y1" s="5" t="s">
        <v>11</v>
      </c>
      <c r="Z1" s="21">
        <f ca="1">10*INT((_XLL.ALEA.ENTRE.BORNES($U$4,$V$4)/10)*10)+_XLL.ALEA.ENTRE.BORNES($U$4,$V$4)</f>
        <v>34</v>
      </c>
      <c r="AA1" s="5" t="s">
        <v>12</v>
      </c>
      <c r="AB1" s="26" t="s">
        <v>13</v>
      </c>
      <c r="AC1" s="26"/>
      <c r="AD1" s="21"/>
      <c r="AE1" s="5"/>
      <c r="AF1" s="21">
        <f ca="1">10*INT((_XLL.ALEA.ENTRE.BORNES($U$4,$V$3)/10)*10)+_XLL.ALEA.ENTRE.BORNES($U$4,$V$3)</f>
        <v>43</v>
      </c>
      <c r="AG1" s="5" t="s">
        <v>11</v>
      </c>
      <c r="AH1" s="21">
        <f ca="1">10*INT((_XLL.ALEA.ENTRE.BORNES($U$4,$V$4)/10)*10)+_XLL.ALEA.ENTRE.BORNES($U$4,$V$4)</f>
        <v>24</v>
      </c>
      <c r="AI1" s="5" t="s">
        <v>12</v>
      </c>
      <c r="AJ1" s="26" t="s">
        <v>13</v>
      </c>
    </row>
    <row r="2" spans="1:36" ht="15" customHeight="1">
      <c r="A2" s="8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  <c r="S2" s="66"/>
      <c r="T2" t="s">
        <v>9</v>
      </c>
      <c r="U2">
        <v>10</v>
      </c>
      <c r="V2">
        <v>99</v>
      </c>
      <c r="X2" s="21">
        <f ca="1">10*INT((_XLL.ALEA.ENTRE.BORNES($U$4,$V$3)/10)*10)+_XLL.ALEA.ENTRE.BORNES($U$4,$V$3)</f>
        <v>43</v>
      </c>
      <c r="Y2" s="5" t="s">
        <v>11</v>
      </c>
      <c r="Z2" s="21">
        <f ca="1">10*INT((_XLL.ALEA.ENTRE.BORNES($U$4,$V$4)/10)*10)+_XLL.ALEA.ENTRE.BORNES($U$4,$V$4)</f>
        <v>13</v>
      </c>
      <c r="AA2" s="5" t="s">
        <v>12</v>
      </c>
      <c r="AB2" s="26" t="s">
        <v>13</v>
      </c>
      <c r="AC2" s="5"/>
      <c r="AD2" s="21"/>
      <c r="AE2" s="5"/>
      <c r="AF2" s="21">
        <f ca="1">10*INT((_XLL.ALEA.ENTRE.BORNES($U$4,$V$3)/10)*10)+_XLL.ALEA.ENTRE.BORNES($U$4,$V$3)</f>
        <v>45</v>
      </c>
      <c r="AG2" s="5" t="s">
        <v>11</v>
      </c>
      <c r="AH2" s="21">
        <f ca="1">10*INT((_XLL.ALEA.ENTRE.BORNES($U$4,$V$4)/10)*10)+_XLL.ALEA.ENTRE.BORNES($U$4,$V$4)</f>
        <v>14</v>
      </c>
      <c r="AI2" s="5" t="s">
        <v>12</v>
      </c>
      <c r="AJ2" s="26" t="s">
        <v>13</v>
      </c>
    </row>
    <row r="3" spans="1:36" ht="15" customHeight="1">
      <c r="A3" s="82"/>
      <c r="B3" s="5"/>
      <c r="C3" s="34"/>
      <c r="D3" s="34"/>
      <c r="E3" s="34"/>
      <c r="F3" s="34"/>
      <c r="G3" s="34"/>
      <c r="H3" s="34"/>
      <c r="I3" s="34"/>
      <c r="J3" s="84" t="s">
        <v>152</v>
      </c>
      <c r="K3" s="84"/>
      <c r="L3" s="84"/>
      <c r="M3" s="84"/>
      <c r="N3" s="84"/>
      <c r="O3" s="84"/>
      <c r="P3" s="84"/>
      <c r="Q3" s="84"/>
      <c r="R3" s="85"/>
      <c r="S3" s="67"/>
      <c r="T3" t="s">
        <v>10</v>
      </c>
      <c r="U3" s="21">
        <v>0</v>
      </c>
      <c r="V3" s="21">
        <v>5</v>
      </c>
      <c r="X3" s="21">
        <f ca="1">10*INT((_XLL.ALEA.ENTRE.BORNES($U$4,$V$3)/10)*10)+_XLL.ALEA.ENTRE.BORNES($U$4,$V$3)</f>
        <v>21</v>
      </c>
      <c r="Y3" s="5" t="s">
        <v>11</v>
      </c>
      <c r="Z3" s="21">
        <f ca="1">10*INT((_XLL.ALEA.ENTRE.BORNES($U$4,$V$4)/10)*10)+_XLL.ALEA.ENTRE.BORNES($U$4,$V$4)</f>
        <v>42</v>
      </c>
      <c r="AA3" s="5" t="s">
        <v>12</v>
      </c>
      <c r="AB3" s="26" t="s">
        <v>13</v>
      </c>
      <c r="AC3" s="5"/>
      <c r="AD3" s="21"/>
      <c r="AE3" s="5"/>
      <c r="AF3" s="21">
        <f ca="1">10*INT((_XLL.ALEA.ENTRE.BORNES($U$4,$V$3)/10)*10)+_XLL.ALEA.ENTRE.BORNES($U$4,$V$3)</f>
        <v>22</v>
      </c>
      <c r="AG3" s="5" t="s">
        <v>11</v>
      </c>
      <c r="AH3" s="21">
        <f ca="1">10*INT((_XLL.ALEA.ENTRE.BORNES($U$4,$V$4)/10)*10)+_XLL.ALEA.ENTRE.BORNES($U$4,$V$4)</f>
        <v>44</v>
      </c>
      <c r="AI3" s="5" t="s">
        <v>12</v>
      </c>
      <c r="AJ3" s="26" t="s">
        <v>13</v>
      </c>
    </row>
    <row r="4" spans="1:36" ht="15" customHeight="1">
      <c r="A4" s="83"/>
      <c r="B4" s="51"/>
      <c r="C4" s="75" t="s">
        <v>151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68"/>
      <c r="U4">
        <v>1</v>
      </c>
      <c r="V4">
        <v>4</v>
      </c>
      <c r="X4" s="21">
        <f ca="1">10*INT((_XLL.ALEA.ENTRE.BORNES($U$4,$V$3)/10)*10)+_XLL.ALEA.ENTRE.BORNES($U$4,$V$3)</f>
        <v>14</v>
      </c>
      <c r="Y4" s="5" t="s">
        <v>11</v>
      </c>
      <c r="Z4" s="21">
        <f ca="1">10*INT((_XLL.ALEA.ENTRE.BORNES($U$4,$V$4)/10)*10)+_XLL.ALEA.ENTRE.BORNES($U$4,$V$4)</f>
        <v>22</v>
      </c>
      <c r="AA4" s="5" t="s">
        <v>12</v>
      </c>
      <c r="AB4" s="26" t="s">
        <v>13</v>
      </c>
      <c r="AC4" s="5"/>
      <c r="AD4" s="21"/>
      <c r="AE4" s="5"/>
      <c r="AF4" s="21">
        <f ca="1">10*INT((_XLL.ALEA.ENTRE.BORNES($U$4,$V$3)/10)*10)+_XLL.ALEA.ENTRE.BORNES($U$4,$V$3)</f>
        <v>13</v>
      </c>
      <c r="AG4" s="5" t="s">
        <v>11</v>
      </c>
      <c r="AH4" s="21">
        <f ca="1">10*INT((_XLL.ALEA.ENTRE.BORNES($U$4,$V$4)/10)*10)+_XLL.ALEA.ENTRE.BORNES($U$4,$V$4)</f>
        <v>42</v>
      </c>
      <c r="AI4" s="5" t="s">
        <v>12</v>
      </c>
      <c r="AJ4" s="26" t="s">
        <v>13</v>
      </c>
    </row>
    <row r="5" spans="1:36" ht="20.25" customHeight="1">
      <c r="A5" s="88" t="s">
        <v>110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86" t="s">
        <v>3</v>
      </c>
      <c r="X5" s="21">
        <f ca="1">10*INT((_XLL.ALEA.ENTRE.BORNES($U$4,$V$3)/10)*10)+_XLL.ALEA.ENTRE.BORNES($U$4,$V$3)</f>
        <v>21</v>
      </c>
      <c r="Y5" s="5" t="s">
        <v>11</v>
      </c>
      <c r="Z5" s="21">
        <f ca="1">10*INT((_XLL.ALEA.ENTRE.BORNES($U$4,$V$4)/10)*10)+_XLL.ALEA.ENTRE.BORNES($U$4,$V$4)</f>
        <v>33</v>
      </c>
      <c r="AA5" s="5" t="s">
        <v>12</v>
      </c>
      <c r="AB5" s="26" t="s">
        <v>13</v>
      </c>
      <c r="AC5" s="5"/>
      <c r="AD5" s="21"/>
      <c r="AE5" s="5"/>
      <c r="AF5" s="21">
        <f ca="1">10*INT((_XLL.ALEA.ENTRE.BORNES($U$4,$V$3)/10)*10)+_XLL.ALEA.ENTRE.BORNES($U$4,$V$3)</f>
        <v>32</v>
      </c>
      <c r="AG5" s="5" t="s">
        <v>11</v>
      </c>
      <c r="AH5" s="21">
        <f ca="1">10*INT((_XLL.ALEA.ENTRE.BORNES($U$4,$V$4)/10)*10)+_XLL.ALEA.ENTRE.BORNES($U$4,$V$4)</f>
        <v>24</v>
      </c>
      <c r="AI5" s="5" t="s">
        <v>12</v>
      </c>
      <c r="AJ5" s="26" t="s">
        <v>13</v>
      </c>
    </row>
    <row r="6" spans="1:19" ht="11.25" customHeight="1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  <c r="S6" s="87"/>
    </row>
    <row r="7" spans="1:19" ht="15">
      <c r="A7" s="5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4"/>
    </row>
    <row r="8" spans="1:19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6"/>
    </row>
    <row r="9" spans="1:19" ht="18.75">
      <c r="A9" s="55"/>
      <c r="B9" s="26"/>
      <c r="C9" s="21"/>
      <c r="D9" s="5"/>
      <c r="E9" s="40">
        <f>X1</f>
        <v>11</v>
      </c>
      <c r="F9" s="42" t="s">
        <v>11</v>
      </c>
      <c r="G9" s="40">
        <f ca="1">IF((X1-ROUNDDOWN(X1,-1)+(Z1-ROUNDDOWN(Z1,-1)))&gt;9,((ROUNDDOWN(Z1,-1)+_XLL.ALEA.ENTRE.BORNES($U$3,(9-(X1-ROUNDDOWN(X1,-1)))))),Z1)</f>
        <v>34</v>
      </c>
      <c r="H9" s="42" t="s">
        <v>12</v>
      </c>
      <c r="I9" s="41" t="s">
        <v>13</v>
      </c>
      <c r="J9" s="41"/>
      <c r="K9" s="40"/>
      <c r="L9" s="42"/>
      <c r="M9" s="40">
        <f>AF1</f>
        <v>43</v>
      </c>
      <c r="N9" s="42" t="s">
        <v>11</v>
      </c>
      <c r="O9" s="40">
        <f ca="1">IF((AF1-ROUNDDOWN(AF1,-1)+(AH1-ROUNDDOWN(AH1,-1)))&gt;9,((ROUNDDOWN(AH1,-1)+_XLL.ALEA.ENTRE.BORNES($U$3,(9-(AF1-ROUNDDOWN(AF1,-1)))))),AH1)</f>
        <v>24</v>
      </c>
      <c r="P9" s="42" t="s">
        <v>12</v>
      </c>
      <c r="Q9" s="41" t="s">
        <v>13</v>
      </c>
      <c r="R9" s="26"/>
      <c r="S9" s="56"/>
    </row>
    <row r="10" spans="1:19" ht="18.75">
      <c r="A10" s="55"/>
      <c r="B10" s="5"/>
      <c r="C10" s="21"/>
      <c r="D10" s="5"/>
      <c r="E10" s="40">
        <f>X2</f>
        <v>43</v>
      </c>
      <c r="F10" s="42" t="s">
        <v>11</v>
      </c>
      <c r="G10" s="40">
        <f ca="1">IF((X2-ROUNDDOWN(X2,-1)+(Z2-ROUNDDOWN(Z2,-1)))&gt;9,((ROUNDDOWN(Z2,-1)+_XLL.ALEA.ENTRE.BORNES($U$3,(9-(X2-ROUNDDOWN(X2,-1)))))),Z2)</f>
        <v>13</v>
      </c>
      <c r="H10" s="42" t="s">
        <v>12</v>
      </c>
      <c r="I10" s="41" t="s">
        <v>13</v>
      </c>
      <c r="J10" s="42"/>
      <c r="K10" s="40"/>
      <c r="L10" s="42"/>
      <c r="M10" s="40">
        <f>AF2</f>
        <v>45</v>
      </c>
      <c r="N10" s="42" t="s">
        <v>11</v>
      </c>
      <c r="O10" s="40">
        <f ca="1">IF((AF2-ROUNDDOWN(AF2,-1)+(AH2-ROUNDDOWN(AH2,-1)))&gt;9,((ROUNDDOWN(AH2,-1)+_XLL.ALEA.ENTRE.BORNES($U$3,(9-(AF2-ROUNDDOWN(AF2,-1)))))),AH2)</f>
        <v>14</v>
      </c>
      <c r="P10" s="42" t="s">
        <v>12</v>
      </c>
      <c r="Q10" s="41" t="s">
        <v>13</v>
      </c>
      <c r="R10" s="5"/>
      <c r="S10" s="56"/>
    </row>
    <row r="11" spans="1:19" ht="18.75">
      <c r="A11" s="55"/>
      <c r="B11" s="5"/>
      <c r="C11" s="21"/>
      <c r="D11" s="5"/>
      <c r="E11" s="40">
        <f>X3</f>
        <v>21</v>
      </c>
      <c r="F11" s="42" t="s">
        <v>11</v>
      </c>
      <c r="G11" s="40">
        <f ca="1">IF((X3-ROUNDDOWN(X3,-1)+(Z3-ROUNDDOWN(Z3,-1)))&gt;9,((ROUNDDOWN(Z3,-1)+_XLL.ALEA.ENTRE.BORNES($U$3,(9-(X3-ROUNDDOWN(X3,-1)))))),Z3)</f>
        <v>42</v>
      </c>
      <c r="H11" s="42" t="s">
        <v>12</v>
      </c>
      <c r="I11" s="41" t="s">
        <v>13</v>
      </c>
      <c r="J11" s="42"/>
      <c r="K11" s="40"/>
      <c r="L11" s="42"/>
      <c r="M11" s="40">
        <f>AF3</f>
        <v>22</v>
      </c>
      <c r="N11" s="42" t="s">
        <v>11</v>
      </c>
      <c r="O11" s="40">
        <f ca="1">IF((AF3-ROUNDDOWN(AF3,-1)+(AH3-ROUNDDOWN(AH3,-1)))&gt;9,((ROUNDDOWN(AH3,-1)+_XLL.ALEA.ENTRE.BORNES($U$3,(9-(AF3-ROUNDDOWN(AF3,-1)))))),AH3)</f>
        <v>44</v>
      </c>
      <c r="P11" s="42" t="s">
        <v>12</v>
      </c>
      <c r="Q11" s="41" t="s">
        <v>13</v>
      </c>
      <c r="R11" s="5"/>
      <c r="S11" s="56"/>
    </row>
    <row r="12" spans="1:19" ht="18.75">
      <c r="A12" s="55"/>
      <c r="B12" s="5"/>
      <c r="C12" s="21"/>
      <c r="D12" s="5"/>
      <c r="E12" s="40">
        <f>X4</f>
        <v>14</v>
      </c>
      <c r="F12" s="42" t="s">
        <v>11</v>
      </c>
      <c r="G12" s="40">
        <f ca="1">IF((X4-ROUNDDOWN(X4,-1)+(Z4-ROUNDDOWN(Z4,-1)))&gt;9,((ROUNDDOWN(Z4,-1)+_XLL.ALEA.ENTRE.BORNES($U$3,(9-(X4-ROUNDDOWN(X4,-1)))))),Z4)</f>
        <v>22</v>
      </c>
      <c r="H12" s="42" t="s">
        <v>12</v>
      </c>
      <c r="I12" s="41" t="s">
        <v>13</v>
      </c>
      <c r="J12" s="42"/>
      <c r="K12" s="40"/>
      <c r="L12" s="42"/>
      <c r="M12" s="40">
        <f>AF4</f>
        <v>13</v>
      </c>
      <c r="N12" s="42" t="s">
        <v>11</v>
      </c>
      <c r="O12" s="40">
        <f ca="1">IF((AF4-ROUNDDOWN(AF4,-1)+(AH4-ROUNDDOWN(AH4,-1)))&gt;9,((ROUNDDOWN(AH4,-1)+_XLL.ALEA.ENTRE.BORNES($U$3,(9-(AF4-ROUNDDOWN(AF4,-1)))))),AH4)</f>
        <v>42</v>
      </c>
      <c r="P12" s="42" t="s">
        <v>12</v>
      </c>
      <c r="Q12" s="41" t="s">
        <v>13</v>
      </c>
      <c r="R12" s="5"/>
      <c r="S12" s="56"/>
    </row>
    <row r="13" spans="1:19" ht="18.75">
      <c r="A13" s="55"/>
      <c r="B13" s="5"/>
      <c r="C13" s="21"/>
      <c r="D13" s="5"/>
      <c r="E13" s="40">
        <f>X5</f>
        <v>21</v>
      </c>
      <c r="F13" s="42" t="s">
        <v>11</v>
      </c>
      <c r="G13" s="40">
        <f ca="1">IF((X5-ROUNDDOWN(X5,-1)+(Z5-ROUNDDOWN(Z5,-1)))&gt;9,((ROUNDDOWN(Z5,-1)+_XLL.ALEA.ENTRE.BORNES($U$3,(9-(X5-ROUNDDOWN(X5,-1)))))),Z5)</f>
        <v>33</v>
      </c>
      <c r="H13" s="42" t="s">
        <v>12</v>
      </c>
      <c r="I13" s="41" t="s">
        <v>13</v>
      </c>
      <c r="J13" s="42"/>
      <c r="K13" s="40"/>
      <c r="L13" s="42"/>
      <c r="M13" s="40">
        <f>AF5</f>
        <v>32</v>
      </c>
      <c r="N13" s="42" t="s">
        <v>11</v>
      </c>
      <c r="O13" s="40">
        <f ca="1">IF((AF5-ROUNDDOWN(AF5,-1)+(AH5-ROUNDDOWN(AH5,-1)))&gt;9,((ROUNDDOWN(AH5,-1)+_XLL.ALEA.ENTRE.BORNES($U$3,(9-(AF5-ROUNDDOWN(AF5,-1)))))),AH5)</f>
        <v>24</v>
      </c>
      <c r="P13" s="42" t="s">
        <v>12</v>
      </c>
      <c r="Q13" s="41" t="s">
        <v>13</v>
      </c>
      <c r="R13" s="5"/>
      <c r="S13" s="56"/>
    </row>
    <row r="14" spans="1:19" ht="15">
      <c r="A14" s="5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6"/>
    </row>
    <row r="15" spans="1:19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6"/>
    </row>
    <row r="16" spans="1:19" ht="15">
      <c r="A16" s="55"/>
      <c r="B16" s="94" t="s">
        <v>112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5"/>
    </row>
    <row r="17" spans="1:36" ht="15">
      <c r="A17" s="55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5"/>
      <c r="X17" s="21">
        <f ca="1">10*INT((_XLL.ALEA.ENTRE.BORNES($U$4,$V$3)/10)*10)+_XLL.ALEA.ENTRE.BORNES($U$4,$V$3)</f>
        <v>51</v>
      </c>
      <c r="Y17" s="5" t="s">
        <v>11</v>
      </c>
      <c r="Z17" s="21">
        <f ca="1">10*INT((_XLL.ALEA.ENTRE.BORNES($U$4,$V$4)/10)*10)+_XLL.ALEA.ENTRE.BORNES($U$4,$V$4)</f>
        <v>24</v>
      </c>
      <c r="AA17" s="5" t="s">
        <v>12</v>
      </c>
      <c r="AB17" s="26" t="s">
        <v>13</v>
      </c>
      <c r="AC17" s="26"/>
      <c r="AD17" s="21"/>
      <c r="AE17" s="5"/>
      <c r="AF17" s="21">
        <f ca="1">10*INT((_XLL.ALEA.ENTRE.BORNES($U$4,$V$3)/10)*10)+_XLL.ALEA.ENTRE.BORNES($U$4,$V$3)</f>
        <v>22</v>
      </c>
      <c r="AG17" s="5" t="s">
        <v>11</v>
      </c>
      <c r="AH17" s="21">
        <f ca="1">10*INT((_XLL.ALEA.ENTRE.BORNES($U$4,$V$4)/10)*10)+_XLL.ALEA.ENTRE.BORNES($U$4,$V$4)</f>
        <v>32</v>
      </c>
      <c r="AI17" s="5" t="s">
        <v>12</v>
      </c>
      <c r="AJ17" s="26" t="s">
        <v>13</v>
      </c>
    </row>
    <row r="18" spans="1:36" ht="15">
      <c r="A18" s="55"/>
      <c r="B18" s="5"/>
      <c r="C18" s="5"/>
      <c r="D18" s="5"/>
      <c r="E18" s="5"/>
      <c r="F18" s="5"/>
      <c r="G18" s="5" t="s">
        <v>113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6"/>
      <c r="X18" s="21">
        <f ca="1">10*INT((_XLL.ALEA.ENTRE.BORNES($U$4,$V$3)/10)*10)+_XLL.ALEA.ENTRE.BORNES($U$4,$V$3)</f>
        <v>15</v>
      </c>
      <c r="Y18" s="5" t="s">
        <v>11</v>
      </c>
      <c r="Z18" s="21">
        <f ca="1">10*INT((_XLL.ALEA.ENTRE.BORNES($U$4,$V$4)/10)*10)+_XLL.ALEA.ENTRE.BORNES($U$4,$V$4)</f>
        <v>23</v>
      </c>
      <c r="AA18" s="5" t="s">
        <v>12</v>
      </c>
      <c r="AB18" s="26" t="s">
        <v>13</v>
      </c>
      <c r="AC18" s="5"/>
      <c r="AD18" s="21"/>
      <c r="AE18" s="5"/>
      <c r="AF18" s="21">
        <f ca="1">10*INT((_XLL.ALEA.ENTRE.BORNES($U$4,$V$3)/10)*10)+_XLL.ALEA.ENTRE.BORNES($U$4,$V$3)</f>
        <v>23</v>
      </c>
      <c r="AG18" s="5" t="s">
        <v>11</v>
      </c>
      <c r="AH18" s="21">
        <f ca="1">10*INT((_XLL.ALEA.ENTRE.BORNES($U$4,$V$4)/10)*10)+_XLL.ALEA.ENTRE.BORNES($U$4,$V$4)</f>
        <v>11</v>
      </c>
      <c r="AI18" s="5" t="s">
        <v>12</v>
      </c>
      <c r="AJ18" s="26" t="s">
        <v>13</v>
      </c>
    </row>
    <row r="19" spans="1:36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 s="21">
        <f ca="1">10*INT((_XLL.ALEA.ENTRE.BORNES($U$4,$V$3)/10)*10)+_XLL.ALEA.ENTRE.BORNES($U$4,$V$3)</f>
        <v>54</v>
      </c>
      <c r="Y19" s="5" t="s">
        <v>11</v>
      </c>
      <c r="Z19" s="21">
        <f ca="1">10*INT((_XLL.ALEA.ENTRE.BORNES($U$4,$V$4)/10)*10)+_XLL.ALEA.ENTRE.BORNES($U$4,$V$4)</f>
        <v>11</v>
      </c>
      <c r="AA19" s="5" t="s">
        <v>12</v>
      </c>
      <c r="AB19" s="26" t="s">
        <v>13</v>
      </c>
      <c r="AC19" s="5"/>
      <c r="AD19" s="21"/>
      <c r="AE19" s="5"/>
      <c r="AF19" s="21">
        <f ca="1">10*INT((_XLL.ALEA.ENTRE.BORNES($U$4,$V$3)/10)*10)+_XLL.ALEA.ENTRE.BORNES($U$4,$V$3)</f>
        <v>21</v>
      </c>
      <c r="AG19" s="5" t="s">
        <v>11</v>
      </c>
      <c r="AH19" s="21">
        <f ca="1">10*INT((_XLL.ALEA.ENTRE.BORNES($U$4,$V$4)/10)*10)+_XLL.ALEA.ENTRE.BORNES($U$4,$V$4)</f>
        <v>13</v>
      </c>
      <c r="AI19" s="5" t="s">
        <v>12</v>
      </c>
      <c r="AJ19" s="26" t="s">
        <v>13</v>
      </c>
    </row>
    <row r="20" spans="1:36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 s="21">
        <f ca="1">10*INT((_XLL.ALEA.ENTRE.BORNES($U$4,$V$3)/10)*10)+_XLL.ALEA.ENTRE.BORNES($U$4,$V$3)</f>
        <v>34</v>
      </c>
      <c r="Y20" s="5" t="s">
        <v>11</v>
      </c>
      <c r="Z20" s="21">
        <f ca="1">10*INT((_XLL.ALEA.ENTRE.BORNES($U$4,$V$4)/10)*10)+_XLL.ALEA.ENTRE.BORNES($U$4,$V$4)</f>
        <v>32</v>
      </c>
      <c r="AA20" s="5" t="s">
        <v>12</v>
      </c>
      <c r="AB20" s="26" t="s">
        <v>13</v>
      </c>
      <c r="AC20" s="5"/>
      <c r="AD20" s="21"/>
      <c r="AE20" s="5"/>
      <c r="AF20" s="21">
        <f ca="1">10*INT((_XLL.ALEA.ENTRE.BORNES($U$4,$V$3)/10)*10)+_XLL.ALEA.ENTRE.BORNES($U$4,$V$3)</f>
        <v>41</v>
      </c>
      <c r="AG20" s="5" t="s">
        <v>11</v>
      </c>
      <c r="AH20" s="21">
        <f ca="1">10*INT((_XLL.ALEA.ENTRE.BORNES($U$4,$V$4)/10)*10)+_XLL.ALEA.ENTRE.BORNES($U$4,$V$4)</f>
        <v>33</v>
      </c>
      <c r="AI20" s="5" t="s">
        <v>12</v>
      </c>
      <c r="AJ20" s="26" t="s">
        <v>13</v>
      </c>
    </row>
    <row r="21" spans="1:36" ht="30.75" customHeight="1">
      <c r="A21" s="88" t="s">
        <v>111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S21" s="52" t="s">
        <v>3</v>
      </c>
      <c r="X21" s="21">
        <f ca="1">10*INT((_XLL.ALEA.ENTRE.BORNES($U$4,$V$3)/10)*10)+_XLL.ALEA.ENTRE.BORNES($U$4,$V$3)</f>
        <v>52</v>
      </c>
      <c r="Y21" s="5" t="s">
        <v>11</v>
      </c>
      <c r="Z21" s="21">
        <f ca="1">10*INT((_XLL.ALEA.ENTRE.BORNES($U$4,$V$4)/10)*10)+_XLL.ALEA.ENTRE.BORNES($U$4,$V$4)</f>
        <v>31</v>
      </c>
      <c r="AA21" s="5" t="s">
        <v>12</v>
      </c>
      <c r="AB21" s="26" t="s">
        <v>13</v>
      </c>
      <c r="AC21" s="5"/>
      <c r="AD21" s="21"/>
      <c r="AE21" s="5"/>
      <c r="AF21" s="21">
        <f ca="1">10*INT((_XLL.ALEA.ENTRE.BORNES($U$4,$V$3)/10)*10)+_XLL.ALEA.ENTRE.BORNES($U$4,$V$3)</f>
        <v>54</v>
      </c>
      <c r="AG21" s="5" t="s">
        <v>11</v>
      </c>
      <c r="AH21" s="21">
        <f ca="1">10*INT((_XLL.ALEA.ENTRE.BORNES($U$4,$V$4)/10)*10)+_XLL.ALEA.ENTRE.BORNES($U$4,$V$4)</f>
        <v>31</v>
      </c>
      <c r="AI21" s="5" t="s">
        <v>12</v>
      </c>
      <c r="AJ21" s="26" t="s">
        <v>13</v>
      </c>
    </row>
    <row r="22" spans="1:19" ht="15" customHeight="1" hidden="1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10"/>
    </row>
    <row r="23" spans="1:19" ht="15">
      <c r="A23" s="30"/>
      <c r="B23" s="11"/>
      <c r="C23" s="5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4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6"/>
    </row>
    <row r="25" spans="1:19" ht="18.75">
      <c r="A25" s="55"/>
      <c r="B25" s="5"/>
      <c r="C25" s="21"/>
      <c r="D25" s="5"/>
      <c r="E25" s="40">
        <f>X17</f>
        <v>51</v>
      </c>
      <c r="F25" s="42" t="s">
        <v>11</v>
      </c>
      <c r="G25" s="40">
        <f ca="1">IF((X17-ROUNDDOWN(X17,-1)+(Z17-ROUNDDOWN(Z17,-1)))&gt;9,((ROUNDDOWN(Z17,-1)+_XLL.ALEA.ENTRE.BORNES($U$3,(9-(X17-ROUNDDOWN(X17,-1)))))),Z17)</f>
        <v>24</v>
      </c>
      <c r="H25" s="42" t="s">
        <v>12</v>
      </c>
      <c r="I25" s="41" t="s">
        <v>13</v>
      </c>
      <c r="J25" s="41"/>
      <c r="K25" s="40"/>
      <c r="L25" s="42"/>
      <c r="M25" s="40">
        <f>AF17</f>
        <v>22</v>
      </c>
      <c r="N25" s="42" t="s">
        <v>11</v>
      </c>
      <c r="O25" s="40">
        <f ca="1">IF((AF17-ROUNDDOWN(AF17,-1)+(AH17-ROUNDDOWN(AH17,-1)))&gt;9,((ROUNDDOWN(AH17,-1)+_XLL.ALEA.ENTRE.BORNES($U$3,(9-(AF17-ROUNDDOWN(AF17,-1)))))),AH17)</f>
        <v>32</v>
      </c>
      <c r="P25" s="42" t="s">
        <v>12</v>
      </c>
      <c r="Q25" s="41" t="s">
        <v>13</v>
      </c>
      <c r="R25" s="5"/>
      <c r="S25" s="56"/>
    </row>
    <row r="26" spans="1:19" ht="18.75">
      <c r="A26" s="55"/>
      <c r="B26" s="5"/>
      <c r="C26" s="21"/>
      <c r="D26" s="5"/>
      <c r="E26" s="40">
        <f>X18</f>
        <v>15</v>
      </c>
      <c r="F26" s="42" t="s">
        <v>11</v>
      </c>
      <c r="G26" s="40">
        <f ca="1">IF((X18-ROUNDDOWN(X18,-1)+(Z18-ROUNDDOWN(Z18,-1)))&gt;9,((ROUNDDOWN(Z18,-1)+_XLL.ALEA.ENTRE.BORNES($U$3,(9-(X18-ROUNDDOWN(X18,-1)))))),Z18)</f>
        <v>23</v>
      </c>
      <c r="H26" s="42" t="s">
        <v>12</v>
      </c>
      <c r="I26" s="41" t="s">
        <v>13</v>
      </c>
      <c r="J26" s="42"/>
      <c r="K26" s="40"/>
      <c r="L26" s="42"/>
      <c r="M26" s="40">
        <f>AF18</f>
        <v>23</v>
      </c>
      <c r="N26" s="42" t="s">
        <v>11</v>
      </c>
      <c r="O26" s="40">
        <f ca="1">IF((AF18-ROUNDDOWN(AF18,-1)+(AH18-ROUNDDOWN(AH18,-1)))&gt;9,((ROUNDDOWN(AH18,-1)+_XLL.ALEA.ENTRE.BORNES($U$3,(9-(AF18-ROUNDDOWN(AF18,-1)))))),AH18)</f>
        <v>11</v>
      </c>
      <c r="P26" s="42" t="s">
        <v>12</v>
      </c>
      <c r="Q26" s="41" t="s">
        <v>13</v>
      </c>
      <c r="R26" s="5"/>
      <c r="S26" s="56"/>
    </row>
    <row r="27" spans="1:19" ht="18.75">
      <c r="A27" s="55"/>
      <c r="B27" s="5"/>
      <c r="C27" s="21"/>
      <c r="D27" s="5"/>
      <c r="E27" s="40">
        <f>X19</f>
        <v>54</v>
      </c>
      <c r="F27" s="42" t="s">
        <v>11</v>
      </c>
      <c r="G27" s="40">
        <f ca="1">IF((X19-ROUNDDOWN(X19,-1)+(Z19-ROUNDDOWN(Z19,-1)))&gt;9,((ROUNDDOWN(Z19,-1)+_XLL.ALEA.ENTRE.BORNES($U$3,(9-(X19-ROUNDDOWN(X19,-1)))))),Z19)</f>
        <v>11</v>
      </c>
      <c r="H27" s="42" t="s">
        <v>12</v>
      </c>
      <c r="I27" s="41" t="s">
        <v>13</v>
      </c>
      <c r="J27" s="42"/>
      <c r="K27" s="40"/>
      <c r="L27" s="42"/>
      <c r="M27" s="40">
        <f>AF19</f>
        <v>21</v>
      </c>
      <c r="N27" s="42" t="s">
        <v>11</v>
      </c>
      <c r="O27" s="40">
        <f ca="1">IF((AF19-ROUNDDOWN(AF19,-1)+(AH19-ROUNDDOWN(AH19,-1)))&gt;9,((ROUNDDOWN(AH19,-1)+_XLL.ALEA.ENTRE.BORNES($U$3,(9-(AF19-ROUNDDOWN(AF19,-1)))))),AH19)</f>
        <v>13</v>
      </c>
      <c r="P27" s="42" t="s">
        <v>12</v>
      </c>
      <c r="Q27" s="41" t="s">
        <v>13</v>
      </c>
      <c r="R27" s="5"/>
      <c r="S27" s="56"/>
    </row>
    <row r="28" spans="1:19" ht="18.75">
      <c r="A28" s="55"/>
      <c r="B28" s="5"/>
      <c r="C28" s="21"/>
      <c r="D28" s="5"/>
      <c r="E28" s="40">
        <f>X20</f>
        <v>34</v>
      </c>
      <c r="F28" s="42" t="s">
        <v>11</v>
      </c>
      <c r="G28" s="40">
        <f ca="1">IF((X20-ROUNDDOWN(X20,-1)+(Z20-ROUNDDOWN(Z20,-1)))&gt;9,((ROUNDDOWN(Z20,-1)+_XLL.ALEA.ENTRE.BORNES($U$3,(9-(X20-ROUNDDOWN(X20,-1)))))),Z20)</f>
        <v>32</v>
      </c>
      <c r="H28" s="42" t="s">
        <v>12</v>
      </c>
      <c r="I28" s="41" t="s">
        <v>13</v>
      </c>
      <c r="J28" s="42"/>
      <c r="K28" s="40"/>
      <c r="L28" s="42"/>
      <c r="M28" s="40">
        <f>AF20</f>
        <v>41</v>
      </c>
      <c r="N28" s="42" t="s">
        <v>11</v>
      </c>
      <c r="O28" s="40">
        <f ca="1">IF((AF20-ROUNDDOWN(AF20,-1)+(AH20-ROUNDDOWN(AH20,-1)))&gt;9,((ROUNDDOWN(AH20,-1)+_XLL.ALEA.ENTRE.BORNES($U$3,(9-(AF20-ROUNDDOWN(AF20,-1)))))),AH20)</f>
        <v>33</v>
      </c>
      <c r="P28" s="42" t="s">
        <v>12</v>
      </c>
      <c r="Q28" s="41" t="s">
        <v>13</v>
      </c>
      <c r="R28" s="5"/>
      <c r="S28" s="56"/>
    </row>
    <row r="29" spans="1:19" ht="18.75">
      <c r="A29" s="55"/>
      <c r="B29" s="5"/>
      <c r="C29" s="21"/>
      <c r="D29" s="5"/>
      <c r="E29" s="40">
        <f>X21</f>
        <v>52</v>
      </c>
      <c r="F29" s="42" t="s">
        <v>11</v>
      </c>
      <c r="G29" s="40">
        <f ca="1">IF((X21-ROUNDDOWN(X21,-1)+(Z21-ROUNDDOWN(Z21,-1)))&gt;9,((ROUNDDOWN(Z21,-1)+_XLL.ALEA.ENTRE.BORNES($U$3,(9-(X21-ROUNDDOWN(X21,-1)))))),Z21)</f>
        <v>31</v>
      </c>
      <c r="H29" s="42" t="s">
        <v>12</v>
      </c>
      <c r="I29" s="41" t="s">
        <v>13</v>
      </c>
      <c r="J29" s="42"/>
      <c r="K29" s="40"/>
      <c r="L29" s="42"/>
      <c r="M29" s="40">
        <f>AF21</f>
        <v>54</v>
      </c>
      <c r="N29" s="42" t="s">
        <v>11</v>
      </c>
      <c r="O29" s="40">
        <f ca="1">IF((AF21-ROUNDDOWN(AF21,-1)+(AH21-ROUNDDOWN(AH21,-1)))&gt;9,((ROUNDDOWN(AH21,-1)+_XLL.ALEA.ENTRE.BORNES($U$3,(9-(AF21-ROUNDDOWN(AF21,-1)))))),AH21)</f>
        <v>31</v>
      </c>
      <c r="P29" s="42" t="s">
        <v>12</v>
      </c>
      <c r="Q29" s="41" t="s">
        <v>13</v>
      </c>
      <c r="R29" s="5"/>
      <c r="S29" s="56"/>
    </row>
    <row r="30" spans="1:19" ht="15">
      <c r="A30" s="5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6"/>
    </row>
    <row r="31" spans="1:19" ht="15">
      <c r="A31" s="19" t="s">
        <v>2</v>
      </c>
      <c r="B31" s="5"/>
      <c r="C31" s="5"/>
      <c r="D31" s="5"/>
      <c r="E31" s="5"/>
      <c r="F31" s="5"/>
      <c r="G31" s="5" t="s">
        <v>114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6"/>
    </row>
    <row r="32" spans="1:19" ht="15">
      <c r="A32" s="19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6"/>
    </row>
    <row r="33" spans="1:19" ht="15.75" customHeight="1">
      <c r="A33" s="55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31"/>
    </row>
    <row r="34" spans="1:19" ht="15">
      <c r="A34" s="55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31"/>
    </row>
    <row r="35" spans="1:19" ht="15">
      <c r="A35" s="5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6"/>
    </row>
    <row r="36" spans="1:19" ht="15">
      <c r="A36" s="5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4"/>
    </row>
    <row r="39" spans="1:19" ht="15">
      <c r="A39" s="19" t="s">
        <v>35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6"/>
    </row>
    <row r="40" spans="1:19" ht="15" customHeight="1">
      <c r="A40" s="5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6"/>
    </row>
    <row r="41" spans="1:19" ht="15">
      <c r="A41" s="5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6"/>
    </row>
    <row r="42" spans="1:19" ht="15">
      <c r="A42" s="5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6"/>
    </row>
    <row r="43" spans="1:19" ht="15">
      <c r="A43" s="5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6"/>
    </row>
    <row r="44" spans="1:19" ht="15">
      <c r="A44" s="5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6"/>
    </row>
    <row r="45" spans="1:19" ht="15">
      <c r="A45" s="5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6"/>
    </row>
    <row r="46" spans="1:19" ht="15">
      <c r="A46" s="5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6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9">
    <mergeCell ref="A21:R22"/>
    <mergeCell ref="B16:S17"/>
    <mergeCell ref="J3:R3"/>
    <mergeCell ref="S5:S6"/>
    <mergeCell ref="A1:A4"/>
    <mergeCell ref="B1:R2"/>
    <mergeCell ref="S1:S4"/>
    <mergeCell ref="C4:R4"/>
    <mergeCell ref="A5:R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50"/>
  <sheetViews>
    <sheetView zoomScalePageLayoutView="0" workbookViewId="0" topLeftCell="A1">
      <selection activeCell="G9" sqref="G9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2.00390625" style="0" customWidth="1"/>
    <col min="5" max="5" width="3.8515625" style="0" customWidth="1"/>
    <col min="6" max="6" width="2.140625" style="0" customWidth="1"/>
    <col min="7" max="7" width="4.140625" style="0" customWidth="1"/>
    <col min="8" max="8" width="3.140625" style="0" customWidth="1"/>
    <col min="9" max="9" width="5.421875" style="0" customWidth="1"/>
    <col min="10" max="10" width="6.421875" style="0" customWidth="1"/>
    <col min="11" max="11" width="3.71093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0" style="0" hidden="1" customWidth="1"/>
    <col min="24" max="24" width="5.8515625" style="0" hidden="1" customWidth="1"/>
    <col min="25" max="25" width="2.421875" style="0" hidden="1" customWidth="1"/>
    <col min="26" max="26" width="5.00390625" style="0" hidden="1" customWidth="1"/>
    <col min="27" max="27" width="2.140625" style="0" hidden="1" customWidth="1"/>
    <col min="28" max="28" width="5.8515625" style="0" hidden="1" customWidth="1"/>
    <col min="29" max="29" width="2.8515625" style="0" hidden="1" customWidth="1"/>
    <col min="30" max="30" width="2.421875" style="0" hidden="1" customWidth="1"/>
    <col min="31" max="31" width="2.140625" style="0" hidden="1" customWidth="1"/>
    <col min="32" max="32" width="3.7109375" style="0" hidden="1" customWidth="1"/>
    <col min="33" max="33" width="2.140625" style="0" hidden="1" customWidth="1"/>
    <col min="34" max="34" width="3.57421875" style="0" hidden="1" customWidth="1"/>
    <col min="35" max="35" width="2.57421875" style="0" hidden="1" customWidth="1"/>
    <col min="36" max="36" width="5.8515625" style="0" hidden="1" customWidth="1"/>
  </cols>
  <sheetData>
    <row r="1" spans="1:36" ht="15.75" customHeight="1">
      <c r="A1" s="81"/>
      <c r="B1" s="69" t="s">
        <v>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65" t="s">
        <v>106</v>
      </c>
      <c r="T1" s="22" t="s">
        <v>7</v>
      </c>
      <c r="U1" s="23" t="s">
        <v>6</v>
      </c>
      <c r="V1" s="23" t="s">
        <v>8</v>
      </c>
      <c r="X1" s="21">
        <f ca="1">10*INT((_XLL.ALEA.ENTRE.BORNES($U$3,$V$3)/10)*10)+_XLL.ALEA.ENTRE.BORNES($U$3,$V$3)</f>
        <v>49</v>
      </c>
      <c r="Y1" s="5" t="s">
        <v>11</v>
      </c>
      <c r="Z1" s="21">
        <f ca="1">_XLL.ALEA.ENTRE.BORNES($U$2,$V$2)</f>
        <v>57</v>
      </c>
      <c r="AA1" s="5" t="s">
        <v>12</v>
      </c>
      <c r="AB1" s="26" t="s">
        <v>13</v>
      </c>
      <c r="AC1" s="26"/>
      <c r="AD1" s="21"/>
      <c r="AE1" s="5"/>
      <c r="AF1" s="21">
        <f ca="1">10*INT((_XLL.ALEA.ENTRE.BORNES($U$3,$V$3)/10)*10)+_XLL.ALEA.ENTRE.BORNES($U$3,$V$3)</f>
        <v>66</v>
      </c>
      <c r="AG1" s="5" t="s">
        <v>11</v>
      </c>
      <c r="AH1" s="21">
        <f ca="1">_XLL.ALEA.ENTRE.BORNES($U$2,$V$2)</f>
        <v>22</v>
      </c>
      <c r="AI1" s="5" t="s">
        <v>12</v>
      </c>
      <c r="AJ1" s="26" t="s">
        <v>13</v>
      </c>
    </row>
    <row r="2" spans="1:36" ht="15" customHeight="1">
      <c r="A2" s="8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  <c r="S2" s="66"/>
      <c r="T2" t="s">
        <v>9</v>
      </c>
      <c r="U2">
        <v>10</v>
      </c>
      <c r="V2">
        <v>99</v>
      </c>
      <c r="X2" s="21">
        <f ca="1">10*INT((_XLL.ALEA.ENTRE.BORNES($U$3,$V$3)/10)*10)+_XLL.ALEA.ENTRE.BORNES($U$3,$V$3)</f>
        <v>45</v>
      </c>
      <c r="Y2" s="5" t="s">
        <v>11</v>
      </c>
      <c r="Z2" s="21">
        <f ca="1">_XLL.ALEA.ENTRE.BORNES($U$2,$V$2)</f>
        <v>88</v>
      </c>
      <c r="AA2" s="5" t="s">
        <v>12</v>
      </c>
      <c r="AB2" s="26" t="s">
        <v>13</v>
      </c>
      <c r="AC2" s="5"/>
      <c r="AD2" s="21"/>
      <c r="AE2" s="5"/>
      <c r="AF2" s="21">
        <f ca="1">10*INT((_XLL.ALEA.ENTRE.BORNES($U$3,$V$3)/10)*10)+_XLL.ALEA.ENTRE.BORNES($U$3,$V$3)</f>
        <v>99</v>
      </c>
      <c r="AG2" s="5" t="s">
        <v>11</v>
      </c>
      <c r="AH2" s="21">
        <f ca="1">_XLL.ALEA.ENTRE.BORNES($U$2,$V$2)</f>
        <v>30</v>
      </c>
      <c r="AI2" s="5" t="s">
        <v>12</v>
      </c>
      <c r="AJ2" s="26" t="s">
        <v>13</v>
      </c>
    </row>
    <row r="3" spans="1:36" ht="15" customHeight="1">
      <c r="A3" s="82"/>
      <c r="B3" s="5"/>
      <c r="C3" s="34"/>
      <c r="D3" s="34"/>
      <c r="E3" s="34"/>
      <c r="F3" s="34"/>
      <c r="G3" s="34"/>
      <c r="H3" s="34"/>
      <c r="I3" s="34"/>
      <c r="J3" s="84" t="s">
        <v>152</v>
      </c>
      <c r="K3" s="84"/>
      <c r="L3" s="84"/>
      <c r="M3" s="84"/>
      <c r="N3" s="84"/>
      <c r="O3" s="84"/>
      <c r="P3" s="84"/>
      <c r="Q3" s="84"/>
      <c r="R3" s="85"/>
      <c r="S3" s="67"/>
      <c r="T3" t="s">
        <v>10</v>
      </c>
      <c r="U3" s="21">
        <v>1</v>
      </c>
      <c r="V3" s="21">
        <v>9</v>
      </c>
      <c r="X3" s="21">
        <f ca="1">10*INT((_XLL.ALEA.ENTRE.BORNES($U$3,$V$3)/10)*10)+_XLL.ALEA.ENTRE.BORNES($U$3,$V$3)</f>
        <v>35</v>
      </c>
      <c r="Y3" s="5" t="s">
        <v>11</v>
      </c>
      <c r="Z3" s="21">
        <f ca="1">_XLL.ALEA.ENTRE.BORNES($U$2,$V$2)</f>
        <v>10</v>
      </c>
      <c r="AA3" s="5" t="s">
        <v>12</v>
      </c>
      <c r="AB3" s="26" t="s">
        <v>13</v>
      </c>
      <c r="AC3" s="5"/>
      <c r="AD3" s="21"/>
      <c r="AE3" s="5"/>
      <c r="AF3" s="21">
        <f ca="1">10*INT((_XLL.ALEA.ENTRE.BORNES($U$3,$V$3)/10)*10)+_XLL.ALEA.ENTRE.BORNES($U$3,$V$3)</f>
        <v>27</v>
      </c>
      <c r="AG3" s="5" t="s">
        <v>11</v>
      </c>
      <c r="AH3" s="21">
        <f ca="1">_XLL.ALEA.ENTRE.BORNES($U$2,$V$2)</f>
        <v>47</v>
      </c>
      <c r="AI3" s="5" t="s">
        <v>12</v>
      </c>
      <c r="AJ3" s="26" t="s">
        <v>13</v>
      </c>
    </row>
    <row r="4" spans="1:36" ht="15" customHeight="1">
      <c r="A4" s="83"/>
      <c r="B4" s="51"/>
      <c r="C4" s="75" t="s">
        <v>151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68"/>
      <c r="X4" s="21">
        <f ca="1">10*INT((_XLL.ALEA.ENTRE.BORNES($U$3,$V$3)/10)*10)+_XLL.ALEA.ENTRE.BORNES($U$3,$V$3)</f>
        <v>33</v>
      </c>
      <c r="Y4" s="5" t="s">
        <v>11</v>
      </c>
      <c r="Z4" s="21">
        <f ca="1">_XLL.ALEA.ENTRE.BORNES($U$2,$V$2)</f>
        <v>47</v>
      </c>
      <c r="AA4" s="5" t="s">
        <v>12</v>
      </c>
      <c r="AB4" s="26" t="s">
        <v>13</v>
      </c>
      <c r="AC4" s="5"/>
      <c r="AD4" s="21"/>
      <c r="AE4" s="5"/>
      <c r="AF4" s="21">
        <f ca="1">10*INT((_XLL.ALEA.ENTRE.BORNES($U$3,$V$3)/10)*10)+_XLL.ALEA.ENTRE.BORNES($U$3,$V$3)</f>
        <v>76</v>
      </c>
      <c r="AG4" s="5" t="s">
        <v>11</v>
      </c>
      <c r="AH4" s="21">
        <f ca="1">_XLL.ALEA.ENTRE.BORNES($U$2,$V$2)</f>
        <v>88</v>
      </c>
      <c r="AI4" s="5" t="s">
        <v>12</v>
      </c>
      <c r="AJ4" s="26" t="s">
        <v>13</v>
      </c>
    </row>
    <row r="5" spans="1:36" ht="20.25" customHeight="1">
      <c r="A5" s="88" t="s">
        <v>107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86" t="s">
        <v>3</v>
      </c>
      <c r="X5" s="21">
        <f ca="1">10*INT((_XLL.ALEA.ENTRE.BORNES($U$3,$V$3)/10)*10)+_XLL.ALEA.ENTRE.BORNES($U$3,$V$3)</f>
        <v>12</v>
      </c>
      <c r="Y5" s="5" t="s">
        <v>11</v>
      </c>
      <c r="Z5" s="21">
        <f ca="1">_XLL.ALEA.ENTRE.BORNES($U$2,$V$2)</f>
        <v>49</v>
      </c>
      <c r="AA5" s="5" t="s">
        <v>12</v>
      </c>
      <c r="AB5" s="26" t="s">
        <v>13</v>
      </c>
      <c r="AC5" s="5"/>
      <c r="AD5" s="21"/>
      <c r="AE5" s="5"/>
      <c r="AF5" s="21">
        <f ca="1">10*INT((_XLL.ALEA.ENTRE.BORNES($U$3,$V$3)/10)*10)+_XLL.ALEA.ENTRE.BORNES($U$3,$V$3)</f>
        <v>54</v>
      </c>
      <c r="AG5" s="5" t="s">
        <v>11</v>
      </c>
      <c r="AH5" s="21">
        <f ca="1">_XLL.ALEA.ENTRE.BORNES($U$2,$V$2)</f>
        <v>66</v>
      </c>
      <c r="AI5" s="5" t="s">
        <v>12</v>
      </c>
      <c r="AJ5" s="26" t="s">
        <v>13</v>
      </c>
    </row>
    <row r="6" spans="1:19" ht="11.25" customHeight="1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  <c r="S6" s="87"/>
    </row>
    <row r="7" spans="1:19" ht="15">
      <c r="A7" s="5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4"/>
    </row>
    <row r="8" spans="1:19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6"/>
    </row>
    <row r="9" spans="1:19" ht="18.75">
      <c r="A9" s="55"/>
      <c r="B9" s="26"/>
      <c r="C9" s="21"/>
      <c r="D9" s="5"/>
      <c r="E9" s="40">
        <f>X1</f>
        <v>49</v>
      </c>
      <c r="F9" s="42" t="s">
        <v>11</v>
      </c>
      <c r="G9" s="40">
        <f>IF((X1-ROUNDDOWN(X1,-1)+(Z1-ROUNDDOWN(Z1,-1)))&lt;10,Z1+(9-(Z1-ROUNDDOWN(Z1,-1))),Z1)</f>
        <v>57</v>
      </c>
      <c r="H9" s="42" t="s">
        <v>12</v>
      </c>
      <c r="I9" s="41" t="s">
        <v>13</v>
      </c>
      <c r="J9" s="41"/>
      <c r="K9" s="40"/>
      <c r="L9" s="42"/>
      <c r="M9" s="40">
        <f>AF1</f>
        <v>66</v>
      </c>
      <c r="N9" s="42" t="s">
        <v>11</v>
      </c>
      <c r="O9" s="40">
        <f>IF((AF1-ROUNDDOWN(AF1,-1)+(AH1-ROUNDDOWN(AH1,-1)))&lt;10,AH1+(9-(AH1-ROUNDDOWN(AH1,-1))),AH1)</f>
        <v>29</v>
      </c>
      <c r="P9" s="42" t="s">
        <v>12</v>
      </c>
      <c r="Q9" s="41" t="s">
        <v>13</v>
      </c>
      <c r="R9" s="26"/>
      <c r="S9" s="56"/>
    </row>
    <row r="10" spans="1:19" ht="18.75">
      <c r="A10" s="55"/>
      <c r="B10" s="5"/>
      <c r="C10" s="21"/>
      <c r="D10" s="5"/>
      <c r="E10" s="40">
        <f>X2</f>
        <v>45</v>
      </c>
      <c r="F10" s="42" t="s">
        <v>11</v>
      </c>
      <c r="G10" s="40">
        <f>IF((X2-ROUNDDOWN(X2,-1)+(Z2-ROUNDDOWN(Z2,-1)))&lt;10,Z2+(9-(Z2-ROUNDDOWN(Z2,-1))),Z2)</f>
        <v>88</v>
      </c>
      <c r="H10" s="42" t="s">
        <v>12</v>
      </c>
      <c r="I10" s="41" t="s">
        <v>13</v>
      </c>
      <c r="J10" s="42"/>
      <c r="K10" s="40"/>
      <c r="L10" s="42"/>
      <c r="M10" s="40">
        <f>AF2</f>
        <v>99</v>
      </c>
      <c r="N10" s="42" t="s">
        <v>11</v>
      </c>
      <c r="O10" s="40">
        <f>IF((AF2-ROUNDDOWN(AF2,-1)+(AH2-ROUNDDOWN(AH2,-1)))&lt;10,AH2+(9-(AH2-ROUNDDOWN(AH2,-1))),AH2)</f>
        <v>39</v>
      </c>
      <c r="P10" s="42" t="s">
        <v>12</v>
      </c>
      <c r="Q10" s="41" t="s">
        <v>13</v>
      </c>
      <c r="R10" s="5"/>
      <c r="S10" s="56"/>
    </row>
    <row r="11" spans="1:19" ht="18.75">
      <c r="A11" s="55"/>
      <c r="B11" s="5"/>
      <c r="C11" s="21"/>
      <c r="D11" s="5"/>
      <c r="E11" s="40">
        <f>X3</f>
        <v>35</v>
      </c>
      <c r="F11" s="42" t="s">
        <v>11</v>
      </c>
      <c r="G11" s="40">
        <f>IF((X3-ROUNDDOWN(X3,-1)+(Z3-ROUNDDOWN(Z3,-1)))&lt;10,Z3+(9-(Z3-ROUNDDOWN(Z3,-1))),Z3)</f>
        <v>19</v>
      </c>
      <c r="H11" s="42" t="s">
        <v>12</v>
      </c>
      <c r="I11" s="41" t="s">
        <v>13</v>
      </c>
      <c r="J11" s="42"/>
      <c r="K11" s="40"/>
      <c r="L11" s="42"/>
      <c r="M11" s="40">
        <f>AF3</f>
        <v>27</v>
      </c>
      <c r="N11" s="42" t="s">
        <v>11</v>
      </c>
      <c r="O11" s="40">
        <f>IF((AF3-ROUNDDOWN(AF3,-1)+(AH3-ROUNDDOWN(AH3,-1)))&lt;10,AH3+(9-(AH3-ROUNDDOWN(AH3,-1))),AH3)</f>
        <v>47</v>
      </c>
      <c r="P11" s="42" t="s">
        <v>12</v>
      </c>
      <c r="Q11" s="41" t="s">
        <v>13</v>
      </c>
      <c r="R11" s="5"/>
      <c r="S11" s="56"/>
    </row>
    <row r="12" spans="1:19" ht="18.75">
      <c r="A12" s="55"/>
      <c r="B12" s="5"/>
      <c r="C12" s="21"/>
      <c r="D12" s="5"/>
      <c r="E12" s="40">
        <f>X4</f>
        <v>33</v>
      </c>
      <c r="F12" s="42" t="s">
        <v>11</v>
      </c>
      <c r="G12" s="40">
        <f>IF((X4-ROUNDDOWN(X4,-1)+(Z4-ROUNDDOWN(Z4,-1)))&lt;10,Z4+(9-(Z4-ROUNDDOWN(Z4,-1))),Z4)</f>
        <v>47</v>
      </c>
      <c r="H12" s="42" t="s">
        <v>12</v>
      </c>
      <c r="I12" s="41" t="s">
        <v>13</v>
      </c>
      <c r="J12" s="42"/>
      <c r="K12" s="40"/>
      <c r="L12" s="42"/>
      <c r="M12" s="40">
        <f>AF4</f>
        <v>76</v>
      </c>
      <c r="N12" s="42" t="s">
        <v>11</v>
      </c>
      <c r="O12" s="40">
        <f>IF((AF4-ROUNDDOWN(AF4,-1)+(AH4-ROUNDDOWN(AH4,-1)))&lt;10,AH4+(9-(AH4-ROUNDDOWN(AH4,-1))),AH4)</f>
        <v>88</v>
      </c>
      <c r="P12" s="42" t="s">
        <v>12</v>
      </c>
      <c r="Q12" s="41" t="s">
        <v>13</v>
      </c>
      <c r="R12" s="5"/>
      <c r="S12" s="56"/>
    </row>
    <row r="13" spans="1:19" ht="18.75">
      <c r="A13" s="55"/>
      <c r="B13" s="5"/>
      <c r="C13" s="21"/>
      <c r="D13" s="5"/>
      <c r="E13" s="40">
        <f>X5</f>
        <v>12</v>
      </c>
      <c r="F13" s="42" t="s">
        <v>11</v>
      </c>
      <c r="G13" s="40">
        <f>IF((X5-ROUNDDOWN(X5,-1)+(Z5-ROUNDDOWN(Z5,-1)))&lt;10,Z5+(9-(Z5-ROUNDDOWN(Z5,-1))),Z5)</f>
        <v>49</v>
      </c>
      <c r="H13" s="42" t="s">
        <v>12</v>
      </c>
      <c r="I13" s="41" t="s">
        <v>13</v>
      </c>
      <c r="J13" s="42"/>
      <c r="K13" s="40"/>
      <c r="L13" s="42"/>
      <c r="M13" s="40">
        <f>AF5</f>
        <v>54</v>
      </c>
      <c r="N13" s="42" t="s">
        <v>11</v>
      </c>
      <c r="O13" s="40">
        <f>IF((AF5-ROUNDDOWN(AF5,-1)+(AH5-ROUNDDOWN(AH5,-1)))&lt;10,AH5+(9-(AH5-ROUNDDOWN(AH5,-1))),AH5)</f>
        <v>66</v>
      </c>
      <c r="P13" s="42" t="s">
        <v>12</v>
      </c>
      <c r="Q13" s="41" t="s">
        <v>13</v>
      </c>
      <c r="R13" s="5"/>
      <c r="S13" s="56"/>
    </row>
    <row r="14" spans="1:19" ht="15">
      <c r="A14" s="5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6"/>
    </row>
    <row r="15" spans="1:19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6"/>
    </row>
    <row r="16" spans="1:19" ht="15">
      <c r="A16" s="5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</row>
    <row r="17" spans="1:36" ht="15">
      <c r="A17" s="55"/>
      <c r="B17" s="5" t="s">
        <v>25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6"/>
      <c r="X17" s="21">
        <f ca="1">10*INT((_XLL.ALEA.ENTRE.BORNES($U$3,$V$3)/10)*10)+_XLL.ALEA.ENTRE.BORNES($U$3,$V$3)</f>
        <v>36</v>
      </c>
      <c r="Y17" s="5" t="s">
        <v>11</v>
      </c>
      <c r="Z17" s="21">
        <f ca="1">_XLL.ALEA.ENTRE.BORNES($U$2,$V$2)</f>
        <v>53</v>
      </c>
      <c r="AA17" s="5" t="s">
        <v>12</v>
      </c>
      <c r="AB17" s="26" t="s">
        <v>13</v>
      </c>
      <c r="AC17" s="26"/>
      <c r="AD17" s="21"/>
      <c r="AE17" s="5"/>
      <c r="AF17" s="21">
        <f ca="1">10*INT((_XLL.ALEA.ENTRE.BORNES($U$3,$V$3)/10)*10)+_XLL.ALEA.ENTRE.BORNES($U$3,$V$3)</f>
        <v>43</v>
      </c>
      <c r="AG17" s="5" t="s">
        <v>11</v>
      </c>
      <c r="AH17" s="21">
        <f ca="1">_XLL.ALEA.ENTRE.BORNES($U$2,$V$2)</f>
        <v>61</v>
      </c>
      <c r="AI17" s="5" t="s">
        <v>12</v>
      </c>
      <c r="AJ17" s="26" t="s">
        <v>13</v>
      </c>
    </row>
    <row r="18" spans="1:36" ht="15">
      <c r="A18" s="55"/>
      <c r="B18" s="5"/>
      <c r="C18" s="5"/>
      <c r="D18" s="5"/>
      <c r="E18" s="5"/>
      <c r="F18" s="5"/>
      <c r="G18" s="5" t="s">
        <v>26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6"/>
      <c r="X18" s="21">
        <f ca="1">10*INT((_XLL.ALEA.ENTRE.BORNES($U$3,$V$3)/10)*10)+_XLL.ALEA.ENTRE.BORNES($U$3,$V$3)</f>
        <v>31</v>
      </c>
      <c r="Y18" s="5" t="s">
        <v>11</v>
      </c>
      <c r="Z18" s="21">
        <f ca="1">_XLL.ALEA.ENTRE.BORNES($U$2,$V$2)</f>
        <v>48</v>
      </c>
      <c r="AA18" s="5" t="s">
        <v>12</v>
      </c>
      <c r="AB18" s="26" t="s">
        <v>13</v>
      </c>
      <c r="AC18" s="5"/>
      <c r="AD18" s="21"/>
      <c r="AE18" s="5"/>
      <c r="AF18" s="21">
        <f ca="1">10*INT((_XLL.ALEA.ENTRE.BORNES($U$3,$V$3)/10)*10)+_XLL.ALEA.ENTRE.BORNES($U$3,$V$3)</f>
        <v>79</v>
      </c>
      <c r="AG18" s="5" t="s">
        <v>11</v>
      </c>
      <c r="AH18" s="21">
        <f ca="1">_XLL.ALEA.ENTRE.BORNES($U$2,$V$2)</f>
        <v>62</v>
      </c>
      <c r="AI18" s="5" t="s">
        <v>12</v>
      </c>
      <c r="AJ18" s="26" t="s">
        <v>13</v>
      </c>
    </row>
    <row r="19" spans="1:36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 s="21">
        <f ca="1">10*INT((_XLL.ALEA.ENTRE.BORNES($U$3,$V$3)/10)*10)+_XLL.ALEA.ENTRE.BORNES($U$3,$V$3)</f>
        <v>38</v>
      </c>
      <c r="Y19" s="5" t="s">
        <v>11</v>
      </c>
      <c r="Z19" s="21">
        <f ca="1">_XLL.ALEA.ENTRE.BORNES($U$2,$V$2)</f>
        <v>58</v>
      </c>
      <c r="AA19" s="5" t="s">
        <v>12</v>
      </c>
      <c r="AB19" s="26" t="s">
        <v>13</v>
      </c>
      <c r="AC19" s="5"/>
      <c r="AD19" s="21"/>
      <c r="AE19" s="5"/>
      <c r="AF19" s="21">
        <f ca="1">10*INT((_XLL.ALEA.ENTRE.BORNES($U$3,$V$3)/10)*10)+_XLL.ALEA.ENTRE.BORNES($U$3,$V$3)</f>
        <v>82</v>
      </c>
      <c r="AG19" s="5" t="s">
        <v>11</v>
      </c>
      <c r="AH19" s="21">
        <f ca="1">_XLL.ALEA.ENTRE.BORNES($U$2,$V$2)</f>
        <v>42</v>
      </c>
      <c r="AI19" s="5" t="s">
        <v>12</v>
      </c>
      <c r="AJ19" s="26" t="s">
        <v>13</v>
      </c>
    </row>
    <row r="20" spans="1:36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 s="21">
        <f ca="1">10*INT((_XLL.ALEA.ENTRE.BORNES($U$3,$V$3)/10)*10)+_XLL.ALEA.ENTRE.BORNES($U$3,$V$3)</f>
        <v>46</v>
      </c>
      <c r="Y20" s="5" t="s">
        <v>11</v>
      </c>
      <c r="Z20" s="21">
        <f ca="1">_XLL.ALEA.ENTRE.BORNES($U$2,$V$2)</f>
        <v>70</v>
      </c>
      <c r="AA20" s="5" t="s">
        <v>12</v>
      </c>
      <c r="AB20" s="26" t="s">
        <v>13</v>
      </c>
      <c r="AC20" s="5"/>
      <c r="AD20" s="21"/>
      <c r="AE20" s="5"/>
      <c r="AF20" s="21">
        <f ca="1">10*INT((_XLL.ALEA.ENTRE.BORNES($U$3,$V$3)/10)*10)+_XLL.ALEA.ENTRE.BORNES($U$3,$V$3)</f>
        <v>97</v>
      </c>
      <c r="AG20" s="5" t="s">
        <v>11</v>
      </c>
      <c r="AH20" s="21">
        <f ca="1">_XLL.ALEA.ENTRE.BORNES($U$2,$V$2)</f>
        <v>63</v>
      </c>
      <c r="AI20" s="5" t="s">
        <v>12</v>
      </c>
      <c r="AJ20" s="26" t="s">
        <v>13</v>
      </c>
    </row>
    <row r="21" spans="1:36" ht="30.75" customHeight="1">
      <c r="A21" s="88" t="s">
        <v>108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S21" s="52" t="s">
        <v>3</v>
      </c>
      <c r="X21" s="21">
        <f ca="1">10*INT((_XLL.ALEA.ENTRE.BORNES($U$3,$V$3)/10)*10)+_XLL.ALEA.ENTRE.BORNES($U$3,$V$3)</f>
        <v>41</v>
      </c>
      <c r="Y21" s="5" t="s">
        <v>11</v>
      </c>
      <c r="Z21" s="21">
        <f ca="1">_XLL.ALEA.ENTRE.BORNES($U$2,$V$2)</f>
        <v>87</v>
      </c>
      <c r="AA21" s="5" t="s">
        <v>12</v>
      </c>
      <c r="AB21" s="26" t="s">
        <v>13</v>
      </c>
      <c r="AC21" s="5"/>
      <c r="AD21" s="21"/>
      <c r="AE21" s="5"/>
      <c r="AF21" s="21">
        <f ca="1">10*INT((_XLL.ALEA.ENTRE.BORNES($U$3,$V$3)/10)*10)+_XLL.ALEA.ENTRE.BORNES($U$3,$V$3)</f>
        <v>66</v>
      </c>
      <c r="AG21" s="5" t="s">
        <v>11</v>
      </c>
      <c r="AH21" s="21">
        <f ca="1">_XLL.ALEA.ENTRE.BORNES($U$2,$V$2)</f>
        <v>19</v>
      </c>
      <c r="AI21" s="5" t="s">
        <v>12</v>
      </c>
      <c r="AJ21" s="26" t="s">
        <v>13</v>
      </c>
    </row>
    <row r="22" spans="1:19" ht="15" customHeight="1" hidden="1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10"/>
    </row>
    <row r="23" spans="1:19" ht="15">
      <c r="A23" s="30"/>
      <c r="B23" s="11"/>
      <c r="C23" s="5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4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6"/>
    </row>
    <row r="25" spans="1:19" ht="18.75">
      <c r="A25" s="55"/>
      <c r="B25" s="5"/>
      <c r="C25" s="21"/>
      <c r="D25" s="5"/>
      <c r="E25" s="40">
        <f>X17</f>
        <v>36</v>
      </c>
      <c r="F25" s="42" t="s">
        <v>11</v>
      </c>
      <c r="G25" s="40">
        <f>IF((X17-ROUNDDOWN(X17,-1)+(Z17-ROUNDDOWN(Z17,-1)))&lt;10,Z17+(9-(Z17-ROUNDDOWN(Z17,-1))),Z17)</f>
        <v>59</v>
      </c>
      <c r="H25" s="42" t="s">
        <v>12</v>
      </c>
      <c r="I25" s="41" t="s">
        <v>13</v>
      </c>
      <c r="J25" s="41"/>
      <c r="K25" s="40"/>
      <c r="L25" s="42"/>
      <c r="M25" s="40">
        <f>AF17</f>
        <v>43</v>
      </c>
      <c r="N25" s="42" t="s">
        <v>11</v>
      </c>
      <c r="O25" s="40">
        <f>IF((AF17-ROUNDDOWN(AF17,-1)+(AH17-ROUNDDOWN(AH17,-1)))&lt;10,AH17+(9-(AH17-ROUNDDOWN(AH17,-1))),AH17)</f>
        <v>69</v>
      </c>
      <c r="P25" s="42" t="s">
        <v>12</v>
      </c>
      <c r="Q25" s="41" t="s">
        <v>13</v>
      </c>
      <c r="R25" s="5"/>
      <c r="S25" s="56"/>
    </row>
    <row r="26" spans="1:19" ht="18.75">
      <c r="A26" s="55"/>
      <c r="B26" s="5"/>
      <c r="C26" s="21"/>
      <c r="D26" s="5"/>
      <c r="E26" s="40">
        <f>X18</f>
        <v>31</v>
      </c>
      <c r="F26" s="42" t="s">
        <v>11</v>
      </c>
      <c r="G26" s="40">
        <f>IF((X18-ROUNDDOWN(X18,-1)+(Z18-ROUNDDOWN(Z18,-1)))&lt;10,Z18+(9-(Z18-ROUNDDOWN(Z18,-1))),Z18)</f>
        <v>49</v>
      </c>
      <c r="H26" s="42" t="s">
        <v>12</v>
      </c>
      <c r="I26" s="41" t="s">
        <v>13</v>
      </c>
      <c r="J26" s="42"/>
      <c r="K26" s="40"/>
      <c r="L26" s="42"/>
      <c r="M26" s="40">
        <f>AF18</f>
        <v>79</v>
      </c>
      <c r="N26" s="42" t="s">
        <v>11</v>
      </c>
      <c r="O26" s="40">
        <f>IF((AF18-ROUNDDOWN(AF18,-1)+(AH18-ROUNDDOWN(AH18,-1)))&lt;10,AH18+(9-(AH18-ROUNDDOWN(AH18,-1))),AH18)</f>
        <v>62</v>
      </c>
      <c r="P26" s="42" t="s">
        <v>12</v>
      </c>
      <c r="Q26" s="41" t="s">
        <v>13</v>
      </c>
      <c r="R26" s="5"/>
      <c r="S26" s="56"/>
    </row>
    <row r="27" spans="1:19" ht="18.75">
      <c r="A27" s="55"/>
      <c r="B27" s="5"/>
      <c r="C27" s="21"/>
      <c r="D27" s="5"/>
      <c r="E27" s="40">
        <f>X19</f>
        <v>38</v>
      </c>
      <c r="F27" s="42" t="s">
        <v>11</v>
      </c>
      <c r="G27" s="40">
        <f>IF((X19-ROUNDDOWN(X19,-1)+(Z19-ROUNDDOWN(Z19,-1)))&lt;10,Z19+(9-(Z19-ROUNDDOWN(Z19,-1))),Z19)</f>
        <v>58</v>
      </c>
      <c r="H27" s="42" t="s">
        <v>12</v>
      </c>
      <c r="I27" s="41" t="s">
        <v>13</v>
      </c>
      <c r="J27" s="42"/>
      <c r="K27" s="40"/>
      <c r="L27" s="42"/>
      <c r="M27" s="40">
        <f>AF19</f>
        <v>82</v>
      </c>
      <c r="N27" s="42" t="s">
        <v>11</v>
      </c>
      <c r="O27" s="40">
        <f>IF((AF19-ROUNDDOWN(AF19,-1)+(AH19-ROUNDDOWN(AH19,-1)))&lt;10,AH19+(9-(AH19-ROUNDDOWN(AH19,-1))),AH19)</f>
        <v>49</v>
      </c>
      <c r="P27" s="42" t="s">
        <v>12</v>
      </c>
      <c r="Q27" s="41" t="s">
        <v>13</v>
      </c>
      <c r="R27" s="5"/>
      <c r="S27" s="56"/>
    </row>
    <row r="28" spans="1:19" ht="18.75">
      <c r="A28" s="55"/>
      <c r="B28" s="5"/>
      <c r="C28" s="21"/>
      <c r="D28" s="5"/>
      <c r="E28" s="40">
        <f>X20</f>
        <v>46</v>
      </c>
      <c r="F28" s="42" t="s">
        <v>11</v>
      </c>
      <c r="G28" s="40">
        <f>IF((X20-ROUNDDOWN(X20,-1)+(Z20-ROUNDDOWN(Z20,-1)))&lt;10,Z20+(9-(Z20-ROUNDDOWN(Z20,-1))),Z20)</f>
        <v>79</v>
      </c>
      <c r="H28" s="42" t="s">
        <v>12</v>
      </c>
      <c r="I28" s="41" t="s">
        <v>13</v>
      </c>
      <c r="J28" s="42"/>
      <c r="K28" s="40"/>
      <c r="L28" s="42"/>
      <c r="M28" s="40">
        <f>AF20</f>
        <v>97</v>
      </c>
      <c r="N28" s="42" t="s">
        <v>11</v>
      </c>
      <c r="O28" s="40">
        <f>IF((AF20-ROUNDDOWN(AF20,-1)+(AH20-ROUNDDOWN(AH20,-1)))&lt;10,AH20+(9-(AH20-ROUNDDOWN(AH20,-1))),AH20)</f>
        <v>63</v>
      </c>
      <c r="P28" s="42" t="s">
        <v>12</v>
      </c>
      <c r="Q28" s="41" t="s">
        <v>13</v>
      </c>
      <c r="R28" s="5"/>
      <c r="S28" s="56"/>
    </row>
    <row r="29" spans="1:19" ht="18.75">
      <c r="A29" s="55"/>
      <c r="B29" s="5"/>
      <c r="C29" s="21"/>
      <c r="D29" s="5"/>
      <c r="E29" s="40">
        <f>X21</f>
        <v>41</v>
      </c>
      <c r="F29" s="42" t="s">
        <v>11</v>
      </c>
      <c r="G29" s="40">
        <f>IF((X21-ROUNDDOWN(X21,-1)+(Z21-ROUNDDOWN(Z21,-1)))&lt;10,Z21+(9-(Z21-ROUNDDOWN(Z21,-1))),Z21)</f>
        <v>89</v>
      </c>
      <c r="H29" s="42" t="s">
        <v>12</v>
      </c>
      <c r="I29" s="41" t="s">
        <v>13</v>
      </c>
      <c r="J29" s="42"/>
      <c r="K29" s="40"/>
      <c r="L29" s="42"/>
      <c r="M29" s="40">
        <f>AF21</f>
        <v>66</v>
      </c>
      <c r="N29" s="42" t="s">
        <v>11</v>
      </c>
      <c r="O29" s="40">
        <f>IF((AF21-ROUNDDOWN(AF21,-1)+(AH21-ROUNDDOWN(AH21,-1)))&lt;10,AH21+(9-(AH21-ROUNDDOWN(AH21,-1))),AH21)</f>
        <v>19</v>
      </c>
      <c r="P29" s="42" t="s">
        <v>12</v>
      </c>
      <c r="Q29" s="41" t="s">
        <v>13</v>
      </c>
      <c r="R29" s="5"/>
      <c r="S29" s="56"/>
    </row>
    <row r="30" spans="1:19" ht="15">
      <c r="A30" s="5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6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6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6"/>
    </row>
    <row r="33" spans="1:19" ht="15.75" customHeight="1">
      <c r="A33" s="55"/>
      <c r="B33" s="94" t="s">
        <v>27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5"/>
    </row>
    <row r="34" spans="1:19" ht="15">
      <c r="A34" s="55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5"/>
    </row>
    <row r="35" spans="1:19" ht="15">
      <c r="A35" s="55"/>
      <c r="B35" s="5" t="s">
        <v>28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6"/>
    </row>
    <row r="36" spans="1:19" ht="15">
      <c r="A36" s="5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4"/>
    </row>
    <row r="39" spans="1:19" ht="15">
      <c r="A39" s="19" t="s">
        <v>35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6"/>
    </row>
    <row r="40" spans="1:19" ht="15" customHeight="1">
      <c r="A40" s="5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6"/>
    </row>
    <row r="41" spans="1:19" ht="15">
      <c r="A41" s="5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6"/>
    </row>
    <row r="42" spans="1:19" ht="15">
      <c r="A42" s="5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6"/>
    </row>
    <row r="43" spans="1:19" ht="15">
      <c r="A43" s="5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6"/>
    </row>
    <row r="44" spans="1:19" ht="15">
      <c r="A44" s="5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6"/>
    </row>
    <row r="45" spans="1:19" ht="15">
      <c r="A45" s="5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6"/>
    </row>
    <row r="46" spans="1:19" ht="15">
      <c r="A46" s="5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6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9">
    <mergeCell ref="A21:R22"/>
    <mergeCell ref="B33:S34"/>
    <mergeCell ref="J3:R3"/>
    <mergeCell ref="S5:S6"/>
    <mergeCell ref="A1:A4"/>
    <mergeCell ref="B1:R2"/>
    <mergeCell ref="S1:S4"/>
    <mergeCell ref="C4:R4"/>
    <mergeCell ref="A5:R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T1" sqref="T1:W16384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28515625" style="0" customWidth="1"/>
    <col min="5" max="5" width="5.421875" style="0" customWidth="1"/>
    <col min="6" max="6" width="2.140625" style="0" customWidth="1"/>
    <col min="7" max="7" width="3.421875" style="0" customWidth="1"/>
    <col min="8" max="8" width="3.140625" style="0" customWidth="1"/>
    <col min="9" max="9" width="5.421875" style="0" customWidth="1"/>
    <col min="10" max="10" width="4.28125" style="0" customWidth="1"/>
    <col min="11" max="11" width="4.57421875" style="0" customWidth="1"/>
    <col min="12" max="12" width="2.140625" style="0" customWidth="1"/>
    <col min="13" max="13" width="5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11.421875" style="0" hidden="1" customWidth="1"/>
  </cols>
  <sheetData>
    <row r="1" spans="1:22" ht="15.75" customHeight="1">
      <c r="A1" s="81"/>
      <c r="B1" s="69" t="s">
        <v>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65" t="s">
        <v>73</v>
      </c>
      <c r="T1" s="22" t="s">
        <v>7</v>
      </c>
      <c r="U1" s="23" t="s">
        <v>6</v>
      </c>
      <c r="V1" s="23" t="s">
        <v>8</v>
      </c>
    </row>
    <row r="2" spans="1:22" ht="15" customHeight="1">
      <c r="A2" s="8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  <c r="S2" s="66"/>
      <c r="T2" t="s">
        <v>9</v>
      </c>
      <c r="U2">
        <v>10</v>
      </c>
      <c r="V2">
        <v>500</v>
      </c>
    </row>
    <row r="3" spans="1:22" ht="15" customHeight="1">
      <c r="A3" s="82"/>
      <c r="B3" s="5"/>
      <c r="C3" s="34"/>
      <c r="D3" s="34"/>
      <c r="E3" s="34"/>
      <c r="F3" s="34"/>
      <c r="G3" s="34"/>
      <c r="H3" s="34"/>
      <c r="I3" s="34"/>
      <c r="J3" s="84" t="s">
        <v>152</v>
      </c>
      <c r="K3" s="84"/>
      <c r="L3" s="84"/>
      <c r="M3" s="84"/>
      <c r="N3" s="84"/>
      <c r="O3" s="84"/>
      <c r="P3" s="84"/>
      <c r="Q3" s="84"/>
      <c r="R3" s="85"/>
      <c r="S3" s="67"/>
      <c r="T3" t="s">
        <v>10</v>
      </c>
      <c r="U3" s="21">
        <v>1</v>
      </c>
      <c r="V3" s="21">
        <v>9</v>
      </c>
    </row>
    <row r="4" spans="1:19" ht="15" customHeight="1">
      <c r="A4" s="83"/>
      <c r="B4" s="51"/>
      <c r="C4" s="75" t="s">
        <v>151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68"/>
    </row>
    <row r="5" spans="1:19" ht="15">
      <c r="A5" s="77" t="s">
        <v>74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9"/>
      <c r="S5" s="86" t="s">
        <v>3</v>
      </c>
    </row>
    <row r="6" spans="1:19" ht="15">
      <c r="A6" s="80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  <c r="S6" s="87"/>
    </row>
    <row r="7" spans="1:19" ht="15">
      <c r="A7" s="5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4"/>
    </row>
    <row r="8" spans="1:19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6"/>
    </row>
    <row r="9" spans="1:19" ht="18.75">
      <c r="A9" s="55"/>
      <c r="B9" s="26"/>
      <c r="C9" s="21"/>
      <c r="D9" s="5"/>
      <c r="E9" s="40">
        <f ca="1">_XLL.ALEA.ENTRE.BORNES($U$2,$V$2)</f>
        <v>255</v>
      </c>
      <c r="F9" s="42" t="s">
        <v>42</v>
      </c>
      <c r="G9" s="40">
        <v>9</v>
      </c>
      <c r="H9" s="42" t="s">
        <v>12</v>
      </c>
      <c r="I9" s="41" t="s">
        <v>13</v>
      </c>
      <c r="J9" s="41"/>
      <c r="K9" s="40"/>
      <c r="L9" s="42"/>
      <c r="M9" s="40">
        <f ca="1">_XLL.ALEA.ENTRE.BORNES($U$2,$V$2)</f>
        <v>427</v>
      </c>
      <c r="N9" s="42" t="s">
        <v>42</v>
      </c>
      <c r="O9" s="40">
        <v>11</v>
      </c>
      <c r="P9" s="42" t="s">
        <v>12</v>
      </c>
      <c r="Q9" s="41" t="s">
        <v>13</v>
      </c>
      <c r="R9" s="26"/>
      <c r="S9" s="56"/>
    </row>
    <row r="10" spans="1:19" ht="18.75">
      <c r="A10" s="55"/>
      <c r="B10" s="5"/>
      <c r="C10" s="21"/>
      <c r="D10" s="5"/>
      <c r="E10" s="40">
        <f ca="1">_XLL.ALEA.ENTRE.BORNES($U$2,$V$2)</f>
        <v>117</v>
      </c>
      <c r="F10" s="42" t="s">
        <v>42</v>
      </c>
      <c r="G10" s="40">
        <v>9</v>
      </c>
      <c r="H10" s="42" t="s">
        <v>12</v>
      </c>
      <c r="I10" s="41" t="s">
        <v>13</v>
      </c>
      <c r="J10" s="42"/>
      <c r="K10" s="40"/>
      <c r="L10" s="42"/>
      <c r="M10" s="40">
        <f ca="1">_XLL.ALEA.ENTRE.BORNES($U$2,$V$2)</f>
        <v>488</v>
      </c>
      <c r="N10" s="42" t="s">
        <v>42</v>
      </c>
      <c r="O10" s="40">
        <v>11</v>
      </c>
      <c r="P10" s="42" t="s">
        <v>12</v>
      </c>
      <c r="Q10" s="41" t="s">
        <v>13</v>
      </c>
      <c r="R10" s="5"/>
      <c r="S10" s="56"/>
    </row>
    <row r="11" spans="1:19" ht="18.75">
      <c r="A11" s="55"/>
      <c r="B11" s="5"/>
      <c r="C11" s="21"/>
      <c r="D11" s="5"/>
      <c r="E11" s="40">
        <f ca="1">_XLL.ALEA.ENTRE.BORNES($U$2,$V$2)</f>
        <v>212</v>
      </c>
      <c r="F11" s="42" t="s">
        <v>42</v>
      </c>
      <c r="G11" s="40">
        <v>9</v>
      </c>
      <c r="H11" s="42" t="s">
        <v>12</v>
      </c>
      <c r="I11" s="41" t="s">
        <v>13</v>
      </c>
      <c r="J11" s="42"/>
      <c r="K11" s="40"/>
      <c r="L11" s="42"/>
      <c r="M11" s="40">
        <f ca="1">_XLL.ALEA.ENTRE.BORNES($U$2,$V$2)</f>
        <v>462</v>
      </c>
      <c r="N11" s="42" t="s">
        <v>42</v>
      </c>
      <c r="O11" s="40">
        <v>11</v>
      </c>
      <c r="P11" s="42" t="s">
        <v>12</v>
      </c>
      <c r="Q11" s="41" t="s">
        <v>13</v>
      </c>
      <c r="R11" s="5"/>
      <c r="S11" s="56"/>
    </row>
    <row r="12" spans="1:19" ht="18.75">
      <c r="A12" s="55"/>
      <c r="B12" s="5"/>
      <c r="C12" s="21"/>
      <c r="D12" s="5"/>
      <c r="E12" s="40">
        <f ca="1">_XLL.ALEA.ENTRE.BORNES($U$2,$V$2)</f>
        <v>138</v>
      </c>
      <c r="F12" s="42" t="s">
        <v>42</v>
      </c>
      <c r="G12" s="40">
        <v>9</v>
      </c>
      <c r="H12" s="42" t="s">
        <v>12</v>
      </c>
      <c r="I12" s="41" t="s">
        <v>13</v>
      </c>
      <c r="J12" s="42"/>
      <c r="K12" s="40"/>
      <c r="L12" s="42"/>
      <c r="M12" s="40">
        <f ca="1">_XLL.ALEA.ENTRE.BORNES($U$2,$V$2)</f>
        <v>403</v>
      </c>
      <c r="N12" s="42" t="s">
        <v>42</v>
      </c>
      <c r="O12" s="40">
        <v>11</v>
      </c>
      <c r="P12" s="42" t="s">
        <v>12</v>
      </c>
      <c r="Q12" s="41" t="s">
        <v>13</v>
      </c>
      <c r="R12" s="5"/>
      <c r="S12" s="56"/>
    </row>
    <row r="13" spans="1:19" ht="18.75">
      <c r="A13" s="55"/>
      <c r="B13" s="5"/>
      <c r="C13" s="21"/>
      <c r="D13" s="5"/>
      <c r="E13" s="40">
        <f ca="1">_XLL.ALEA.ENTRE.BORNES($U$2,$V$2)</f>
        <v>53</v>
      </c>
      <c r="F13" s="42" t="s">
        <v>42</v>
      </c>
      <c r="G13" s="40">
        <v>9</v>
      </c>
      <c r="H13" s="42" t="s">
        <v>12</v>
      </c>
      <c r="I13" s="41" t="s">
        <v>13</v>
      </c>
      <c r="J13" s="42"/>
      <c r="K13" s="40"/>
      <c r="L13" s="42"/>
      <c r="M13" s="40">
        <f ca="1">_XLL.ALEA.ENTRE.BORNES($U$2,$V$2)</f>
        <v>120</v>
      </c>
      <c r="N13" s="42" t="s">
        <v>42</v>
      </c>
      <c r="O13" s="40">
        <v>11</v>
      </c>
      <c r="P13" s="42" t="s">
        <v>12</v>
      </c>
      <c r="Q13" s="41" t="s">
        <v>13</v>
      </c>
      <c r="R13" s="5"/>
      <c r="S13" s="56"/>
    </row>
    <row r="14" spans="1:19" ht="15">
      <c r="A14" s="5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6"/>
    </row>
    <row r="15" spans="1:19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6"/>
    </row>
    <row r="16" spans="1:19" ht="15">
      <c r="A16" s="5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</row>
    <row r="17" spans="1:19" ht="15">
      <c r="A17" s="55"/>
      <c r="B17" s="5"/>
      <c r="C17" s="5" t="s">
        <v>76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6"/>
    </row>
    <row r="18" spans="1:19" ht="15">
      <c r="A18" s="55"/>
      <c r="B18" s="5"/>
      <c r="C18" s="5" t="s">
        <v>77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6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15">
      <c r="A21" s="20" t="s">
        <v>75</v>
      </c>
      <c r="B21" s="25"/>
      <c r="C21" s="53"/>
      <c r="D21" s="11"/>
      <c r="E21" s="11"/>
      <c r="F21" s="11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86" t="s">
        <v>3</v>
      </c>
    </row>
    <row r="22" spans="1:19" ht="15">
      <c r="A22" s="15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/>
      <c r="S22" s="87"/>
    </row>
    <row r="23" spans="1:19" ht="15">
      <c r="A23" s="12"/>
      <c r="B23" s="13"/>
      <c r="C23" s="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54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6"/>
    </row>
    <row r="25" spans="1:19" ht="18.75">
      <c r="A25" s="55"/>
      <c r="B25" s="5"/>
      <c r="C25" s="21"/>
      <c r="D25" s="5"/>
      <c r="E25" s="40">
        <f ca="1">_XLL.ALEA.ENTRE.BORNES($U$2,$V$2)</f>
        <v>317</v>
      </c>
      <c r="F25" s="42" t="s">
        <v>42</v>
      </c>
      <c r="G25" s="40">
        <v>9</v>
      </c>
      <c r="H25" s="42" t="s">
        <v>12</v>
      </c>
      <c r="I25" s="41" t="s">
        <v>13</v>
      </c>
      <c r="J25" s="41"/>
      <c r="K25" s="40"/>
      <c r="L25" s="42"/>
      <c r="M25" s="40">
        <f ca="1">_XLL.ALEA.ENTRE.BORNES($U$2,$V$2)</f>
        <v>395</v>
      </c>
      <c r="N25" s="42" t="s">
        <v>42</v>
      </c>
      <c r="O25" s="40">
        <v>11</v>
      </c>
      <c r="P25" s="42" t="s">
        <v>12</v>
      </c>
      <c r="Q25" s="41" t="s">
        <v>13</v>
      </c>
      <c r="R25" s="5"/>
      <c r="S25" s="56"/>
    </row>
    <row r="26" spans="1:19" ht="18.75">
      <c r="A26" s="55"/>
      <c r="B26" s="5"/>
      <c r="C26" s="21"/>
      <c r="D26" s="5"/>
      <c r="E26" s="40">
        <f ca="1">_XLL.ALEA.ENTRE.BORNES($U$2,$V$2)</f>
        <v>453</v>
      </c>
      <c r="F26" s="42" t="s">
        <v>42</v>
      </c>
      <c r="G26" s="40">
        <v>9</v>
      </c>
      <c r="H26" s="42" t="s">
        <v>12</v>
      </c>
      <c r="I26" s="41" t="s">
        <v>13</v>
      </c>
      <c r="J26" s="42"/>
      <c r="K26" s="40"/>
      <c r="L26" s="42"/>
      <c r="M26" s="40">
        <f ca="1">_XLL.ALEA.ENTRE.BORNES($U$2,$V$2)</f>
        <v>338</v>
      </c>
      <c r="N26" s="42" t="s">
        <v>42</v>
      </c>
      <c r="O26" s="40">
        <v>11</v>
      </c>
      <c r="P26" s="42" t="s">
        <v>12</v>
      </c>
      <c r="Q26" s="41" t="s">
        <v>13</v>
      </c>
      <c r="R26" s="5"/>
      <c r="S26" s="56"/>
    </row>
    <row r="27" spans="1:19" ht="18.75">
      <c r="A27" s="55"/>
      <c r="B27" s="5"/>
      <c r="C27" s="21"/>
      <c r="D27" s="5"/>
      <c r="E27" s="40">
        <f ca="1">_XLL.ALEA.ENTRE.BORNES($U$2,$V$2)</f>
        <v>420</v>
      </c>
      <c r="F27" s="42" t="s">
        <v>42</v>
      </c>
      <c r="G27" s="40">
        <v>9</v>
      </c>
      <c r="H27" s="42" t="s">
        <v>12</v>
      </c>
      <c r="I27" s="41" t="s">
        <v>13</v>
      </c>
      <c r="J27" s="42"/>
      <c r="K27" s="40"/>
      <c r="L27" s="42"/>
      <c r="M27" s="40">
        <f ca="1">_XLL.ALEA.ENTRE.BORNES($U$2,$V$2)</f>
        <v>334</v>
      </c>
      <c r="N27" s="42" t="s">
        <v>42</v>
      </c>
      <c r="O27" s="40">
        <v>11</v>
      </c>
      <c r="P27" s="42" t="s">
        <v>12</v>
      </c>
      <c r="Q27" s="41" t="s">
        <v>13</v>
      </c>
      <c r="R27" s="5"/>
      <c r="S27" s="56"/>
    </row>
    <row r="28" spans="1:19" ht="18.75">
      <c r="A28" s="55"/>
      <c r="B28" s="5"/>
      <c r="C28" s="21"/>
      <c r="D28" s="5"/>
      <c r="E28" s="40">
        <f ca="1">_XLL.ALEA.ENTRE.BORNES($U$2,$V$2)</f>
        <v>277</v>
      </c>
      <c r="F28" s="42" t="s">
        <v>42</v>
      </c>
      <c r="G28" s="40">
        <v>9</v>
      </c>
      <c r="H28" s="42" t="s">
        <v>12</v>
      </c>
      <c r="I28" s="41" t="s">
        <v>13</v>
      </c>
      <c r="J28" s="42"/>
      <c r="K28" s="40"/>
      <c r="L28" s="42"/>
      <c r="M28" s="40">
        <f ca="1">_XLL.ALEA.ENTRE.BORNES($U$2,$V$2)</f>
        <v>207</v>
      </c>
      <c r="N28" s="42" t="s">
        <v>42</v>
      </c>
      <c r="O28" s="40">
        <v>11</v>
      </c>
      <c r="P28" s="42" t="s">
        <v>12</v>
      </c>
      <c r="Q28" s="41" t="s">
        <v>13</v>
      </c>
      <c r="R28" s="5"/>
      <c r="S28" s="56"/>
    </row>
    <row r="29" spans="1:19" ht="18.75">
      <c r="A29" s="55"/>
      <c r="B29" s="5"/>
      <c r="C29" s="21"/>
      <c r="D29" s="5"/>
      <c r="E29" s="40">
        <f ca="1">_XLL.ALEA.ENTRE.BORNES($U$2,$V$2)</f>
        <v>366</v>
      </c>
      <c r="F29" s="42" t="s">
        <v>42</v>
      </c>
      <c r="G29" s="40">
        <v>9</v>
      </c>
      <c r="H29" s="42" t="s">
        <v>12</v>
      </c>
      <c r="I29" s="41" t="s">
        <v>13</v>
      </c>
      <c r="J29" s="42"/>
      <c r="K29" s="40"/>
      <c r="L29" s="42"/>
      <c r="M29" s="40">
        <f ca="1">_XLL.ALEA.ENTRE.BORNES($U$2,$V$2)</f>
        <v>105</v>
      </c>
      <c r="N29" s="42" t="s">
        <v>42</v>
      </c>
      <c r="O29" s="40">
        <v>11</v>
      </c>
      <c r="P29" s="42" t="s">
        <v>12</v>
      </c>
      <c r="Q29" s="41" t="s">
        <v>13</v>
      </c>
      <c r="R29" s="5"/>
      <c r="S29" s="56"/>
    </row>
    <row r="30" spans="1:19" ht="15">
      <c r="A30" s="5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6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6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6"/>
    </row>
    <row r="33" spans="1:19" ht="15">
      <c r="A33" s="5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6"/>
    </row>
    <row r="34" spans="1:20" ht="15" customHeight="1">
      <c r="A34" s="55"/>
      <c r="B34" s="5" t="s">
        <v>78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31"/>
      <c r="T34" s="29"/>
    </row>
    <row r="35" spans="1:20" ht="15">
      <c r="A35" s="55"/>
      <c r="B35" s="5" t="s">
        <v>79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31"/>
      <c r="T35" s="29"/>
    </row>
    <row r="36" spans="1:19" ht="15">
      <c r="A36" s="5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4"/>
    </row>
    <row r="39" spans="1:19" ht="15">
      <c r="A39" s="19" t="s">
        <v>35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6"/>
    </row>
    <row r="40" spans="1:19" ht="15" customHeight="1">
      <c r="A40" s="5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6"/>
    </row>
    <row r="41" spans="1:19" ht="15">
      <c r="A41" s="5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6"/>
    </row>
    <row r="42" spans="1:19" ht="15">
      <c r="A42" s="5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6"/>
    </row>
    <row r="43" spans="1:19" ht="15">
      <c r="A43" s="5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6"/>
    </row>
    <row r="44" spans="1:19" ht="15">
      <c r="A44" s="5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6"/>
    </row>
    <row r="45" spans="1:19" ht="15">
      <c r="A45" s="5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6"/>
    </row>
    <row r="46" spans="1:19" ht="15">
      <c r="A46" s="5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6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0">
    <mergeCell ref="A6:R6"/>
    <mergeCell ref="B22:R22"/>
    <mergeCell ref="J3:R3"/>
    <mergeCell ref="S5:S6"/>
    <mergeCell ref="S21:S22"/>
    <mergeCell ref="A1:A4"/>
    <mergeCell ref="B1:R2"/>
    <mergeCell ref="S1:S4"/>
    <mergeCell ref="C4:R4"/>
    <mergeCell ref="A5:R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50"/>
  <sheetViews>
    <sheetView zoomScalePageLayoutView="0" workbookViewId="0" topLeftCell="A1">
      <selection activeCell="S25" sqref="S25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2.00390625" style="0" customWidth="1"/>
    <col min="5" max="5" width="3.8515625" style="0" customWidth="1"/>
    <col min="6" max="6" width="2.140625" style="0" customWidth="1"/>
    <col min="7" max="7" width="3.851562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4" width="5.00390625" style="0" hidden="1" customWidth="1"/>
    <col min="25" max="25" width="2.00390625" style="0" hidden="1" customWidth="1"/>
    <col min="26" max="26" width="5.00390625" style="0" hidden="1" customWidth="1"/>
    <col min="27" max="27" width="2.00390625" style="0" hidden="1" customWidth="1"/>
    <col min="28" max="32" width="5.00390625" style="0" hidden="1" customWidth="1"/>
    <col min="33" max="33" width="2.28125" style="0" hidden="1" customWidth="1"/>
    <col min="34" max="34" width="5.00390625" style="0" hidden="1" customWidth="1"/>
    <col min="35" max="35" width="2.421875" style="0" hidden="1" customWidth="1"/>
    <col min="36" max="36" width="5.00390625" style="0" hidden="1" customWidth="1"/>
    <col min="37" max="37" width="5.00390625" style="0" customWidth="1"/>
  </cols>
  <sheetData>
    <row r="1" spans="1:36" ht="15.75" customHeight="1">
      <c r="A1" s="81"/>
      <c r="B1" s="69" t="s">
        <v>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65" t="s">
        <v>135</v>
      </c>
      <c r="T1" s="22" t="s">
        <v>7</v>
      </c>
      <c r="U1" s="23" t="s">
        <v>6</v>
      </c>
      <c r="V1" s="23" t="s">
        <v>8</v>
      </c>
      <c r="X1" s="21">
        <f ca="1">10*INT((_XLL.ALEA.ENTRE.BORNES($U$4,$U$5)/10)*10)+_XLL.ALEA.ENTRE.BORNES($U$4,$U$5)</f>
        <v>31</v>
      </c>
      <c r="Y1" s="5" t="s">
        <v>42</v>
      </c>
      <c r="Z1" s="21">
        <f ca="1">_XLL.ALEA.ENTRE.BORNES($U$3,X1)</f>
        <v>23</v>
      </c>
      <c r="AA1" s="5" t="s">
        <v>12</v>
      </c>
      <c r="AB1" s="26" t="s">
        <v>13</v>
      </c>
      <c r="AC1" s="26"/>
      <c r="AD1" s="21"/>
      <c r="AE1" s="5"/>
      <c r="AF1" s="21">
        <f ca="1">10*INT((_XLL.ALEA.ENTRE.BORNES($U$4,$U$5)/10)*10)+_XLL.ALEA.ENTRE.BORNES($U$4,$U$5)</f>
        <v>51</v>
      </c>
      <c r="AG1" s="5" t="s">
        <v>42</v>
      </c>
      <c r="AH1" s="21">
        <f ca="1">_XLL.ALEA.ENTRE.BORNES($U$3,AF1)</f>
        <v>38</v>
      </c>
      <c r="AI1" s="5" t="s">
        <v>12</v>
      </c>
      <c r="AJ1" s="26" t="s">
        <v>13</v>
      </c>
    </row>
    <row r="2" spans="1:36" ht="15" customHeight="1">
      <c r="A2" s="8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  <c r="S2" s="66"/>
      <c r="T2" t="s">
        <v>9</v>
      </c>
      <c r="U2">
        <v>10</v>
      </c>
      <c r="V2">
        <v>99</v>
      </c>
      <c r="X2" s="21">
        <f ca="1">10*INT((_XLL.ALEA.ENTRE.BORNES($U$4,$U$5)/10)*10)+_XLL.ALEA.ENTRE.BORNES($U$4,$U$5)</f>
        <v>15</v>
      </c>
      <c r="Y2" s="5" t="s">
        <v>42</v>
      </c>
      <c r="Z2" s="21">
        <f ca="1">_XLL.ALEA.ENTRE.BORNES($U$3,X2)</f>
        <v>14</v>
      </c>
      <c r="AA2" s="5" t="s">
        <v>12</v>
      </c>
      <c r="AB2" s="26" t="s">
        <v>13</v>
      </c>
      <c r="AC2" s="5"/>
      <c r="AD2" s="21"/>
      <c r="AE2" s="5"/>
      <c r="AF2" s="21">
        <f ca="1">10*INT((_XLL.ALEA.ENTRE.BORNES($U$4,$U$5)/10)*10)+_XLL.ALEA.ENTRE.BORNES($U$4,$U$5)</f>
        <v>81</v>
      </c>
      <c r="AG2" s="5" t="s">
        <v>42</v>
      </c>
      <c r="AH2" s="21">
        <f ca="1">_XLL.ALEA.ENTRE.BORNES($U$3,AF2)</f>
        <v>25</v>
      </c>
      <c r="AI2" s="5" t="s">
        <v>12</v>
      </c>
      <c r="AJ2" s="26" t="s">
        <v>13</v>
      </c>
    </row>
    <row r="3" spans="1:36" ht="15" customHeight="1">
      <c r="A3" s="82"/>
      <c r="B3" s="5"/>
      <c r="C3" s="34"/>
      <c r="D3" s="34"/>
      <c r="E3" s="34"/>
      <c r="F3" s="34"/>
      <c r="G3" s="34"/>
      <c r="H3" s="34"/>
      <c r="I3" s="34"/>
      <c r="J3" s="84" t="s">
        <v>152</v>
      </c>
      <c r="K3" s="84"/>
      <c r="L3" s="84"/>
      <c r="M3" s="84"/>
      <c r="N3" s="84"/>
      <c r="O3" s="84"/>
      <c r="P3" s="84"/>
      <c r="Q3" s="84"/>
      <c r="R3" s="85"/>
      <c r="S3" s="67"/>
      <c r="T3" t="s">
        <v>10</v>
      </c>
      <c r="U3" s="21">
        <v>10</v>
      </c>
      <c r="V3" s="21"/>
      <c r="X3" s="21">
        <f ca="1">10*INT((_XLL.ALEA.ENTRE.BORNES($U$4,$U$5)/10)*10)+_XLL.ALEA.ENTRE.BORNES($U$4,$U$5)</f>
        <v>75</v>
      </c>
      <c r="Y3" s="5" t="s">
        <v>42</v>
      </c>
      <c r="Z3" s="21">
        <f ca="1">_XLL.ALEA.ENTRE.BORNES($U$3,X3)</f>
        <v>34</v>
      </c>
      <c r="AA3" s="5" t="s">
        <v>12</v>
      </c>
      <c r="AB3" s="26" t="s">
        <v>13</v>
      </c>
      <c r="AC3" s="5"/>
      <c r="AD3" s="21"/>
      <c r="AE3" s="5"/>
      <c r="AF3" s="21">
        <f ca="1">10*INT((_XLL.ALEA.ENTRE.BORNES($U$4,$U$5)/10)*10)+_XLL.ALEA.ENTRE.BORNES($U$4,$U$5)</f>
        <v>58</v>
      </c>
      <c r="AG3" s="5" t="s">
        <v>42</v>
      </c>
      <c r="AH3" s="21">
        <f ca="1">_XLL.ALEA.ENTRE.BORNES($U$3,AF3)</f>
        <v>44</v>
      </c>
      <c r="AI3" s="5" t="s">
        <v>12</v>
      </c>
      <c r="AJ3" s="26" t="s">
        <v>13</v>
      </c>
    </row>
    <row r="4" spans="1:36" ht="15" customHeight="1">
      <c r="A4" s="83"/>
      <c r="B4" s="51"/>
      <c r="C4" s="75" t="s">
        <v>151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68"/>
      <c r="U4">
        <v>1</v>
      </c>
      <c r="V4" s="21"/>
      <c r="X4" s="21">
        <f ca="1">10*INT((_XLL.ALEA.ENTRE.BORNES($U$4,$U$5)/10)*10)+_XLL.ALEA.ENTRE.BORNES($U$4,$U$5)</f>
        <v>94</v>
      </c>
      <c r="Y4" s="5" t="s">
        <v>42</v>
      </c>
      <c r="Z4" s="21">
        <f ca="1">_XLL.ALEA.ENTRE.BORNES($U$3,X4)</f>
        <v>40</v>
      </c>
      <c r="AA4" s="5" t="s">
        <v>12</v>
      </c>
      <c r="AB4" s="26" t="s">
        <v>13</v>
      </c>
      <c r="AC4" s="5"/>
      <c r="AD4" s="21"/>
      <c r="AE4" s="5"/>
      <c r="AF4" s="21">
        <f ca="1">10*INT((_XLL.ALEA.ENTRE.BORNES($U$4,$U$5)/10)*10)+_XLL.ALEA.ENTRE.BORNES($U$4,$U$5)</f>
        <v>13</v>
      </c>
      <c r="AG4" s="5" t="s">
        <v>42</v>
      </c>
      <c r="AH4" s="21">
        <f ca="1">_XLL.ALEA.ENTRE.BORNES($U$3,AF4)</f>
        <v>13</v>
      </c>
      <c r="AI4" s="5" t="s">
        <v>12</v>
      </c>
      <c r="AJ4" s="26" t="s">
        <v>13</v>
      </c>
    </row>
    <row r="5" spans="1:36" ht="15">
      <c r="A5" s="77" t="s">
        <v>136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9"/>
      <c r="S5" s="86" t="s">
        <v>3</v>
      </c>
      <c r="U5">
        <v>9</v>
      </c>
      <c r="V5" s="21"/>
      <c r="X5" s="21">
        <f ca="1">10*INT((_XLL.ALEA.ENTRE.BORNES($U$4,$U$5)/10)*10)+_XLL.ALEA.ENTRE.BORNES($U$4,$U$5)</f>
        <v>41</v>
      </c>
      <c r="Y5" s="5" t="s">
        <v>42</v>
      </c>
      <c r="Z5" s="21">
        <f ca="1">_XLL.ALEA.ENTRE.BORNES($U$3,X5)</f>
        <v>30</v>
      </c>
      <c r="AA5" s="5" t="s">
        <v>12</v>
      </c>
      <c r="AB5" s="26" t="s">
        <v>13</v>
      </c>
      <c r="AC5" s="5"/>
      <c r="AD5" s="21"/>
      <c r="AE5" s="5"/>
      <c r="AF5" s="21">
        <f ca="1">10*INT((_XLL.ALEA.ENTRE.BORNES($U$4,$U$5)/10)*10)+_XLL.ALEA.ENTRE.BORNES($U$4,$U$5)</f>
        <v>37</v>
      </c>
      <c r="AG5" s="5" t="s">
        <v>42</v>
      </c>
      <c r="AH5" s="21">
        <f ca="1">_XLL.ALEA.ENTRE.BORNES($U$3,AF5)</f>
        <v>36</v>
      </c>
      <c r="AI5" s="5" t="s">
        <v>12</v>
      </c>
      <c r="AJ5" s="26" t="s">
        <v>13</v>
      </c>
    </row>
    <row r="6" spans="1:30" ht="15">
      <c r="A6" s="80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  <c r="S6" s="87"/>
      <c r="V6" s="21"/>
      <c r="AD6" s="21"/>
    </row>
    <row r="7" spans="1:30" ht="15">
      <c r="A7" s="5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4"/>
      <c r="V7" s="21"/>
      <c r="AD7" s="21"/>
    </row>
    <row r="8" spans="1:19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6"/>
    </row>
    <row r="9" spans="1:19" ht="18.75">
      <c r="A9" s="55"/>
      <c r="B9" s="26"/>
      <c r="C9" s="21"/>
      <c r="D9" s="5"/>
      <c r="E9" s="40">
        <f>X1</f>
        <v>31</v>
      </c>
      <c r="F9" s="42" t="s">
        <v>42</v>
      </c>
      <c r="G9" s="40">
        <f ca="1">IF((X1-ROUNDDOWN(X1,-1)-(Z1-ROUNDDOWN(Z1,-1)))&lt;1,((ROUNDDOWN(Z1,-1)+_XLL.ALEA.ENTRE.BORNES($U$4,(X1-ROUNDDOWN(X1,-1))))),Z1)</f>
        <v>21</v>
      </c>
      <c r="H9" s="42" t="s">
        <v>12</v>
      </c>
      <c r="I9" s="41" t="s">
        <v>13</v>
      </c>
      <c r="J9" s="41"/>
      <c r="K9" s="40"/>
      <c r="L9" s="42"/>
      <c r="M9" s="40">
        <f>AF1</f>
        <v>51</v>
      </c>
      <c r="N9" s="42" t="s">
        <v>42</v>
      </c>
      <c r="O9" s="40">
        <f ca="1">IF((AF1-ROUNDDOWN(AF1,-1)-(AH1-ROUNDDOWN(AH1,-1)))&lt;1,((ROUNDDOWN(AH1,-1)+_XLL.ALEA.ENTRE.BORNES($U$4,(AF1-ROUNDDOWN(AF1,-1))))),AH1)</f>
        <v>31</v>
      </c>
      <c r="P9" s="42" t="s">
        <v>12</v>
      </c>
      <c r="Q9" s="41" t="s">
        <v>13</v>
      </c>
      <c r="R9" s="26"/>
      <c r="S9" s="56"/>
    </row>
    <row r="10" spans="1:19" ht="18.75">
      <c r="A10" s="55"/>
      <c r="B10" s="5"/>
      <c r="C10" s="21"/>
      <c r="D10" s="5"/>
      <c r="E10" s="40">
        <f>X2</f>
        <v>15</v>
      </c>
      <c r="F10" s="42" t="s">
        <v>42</v>
      </c>
      <c r="G10" s="40">
        <f ca="1">IF((X2-ROUNDDOWN(X2,-1)-(Z2-ROUNDDOWN(Z2,-1)))&lt;1,((ROUNDDOWN(Z2,-1)+_XLL.ALEA.ENTRE.BORNES($U$4,(X2-ROUNDDOWN(X2,-1))))),Z2)</f>
        <v>14</v>
      </c>
      <c r="H10" s="42" t="s">
        <v>12</v>
      </c>
      <c r="I10" s="41" t="s">
        <v>13</v>
      </c>
      <c r="J10" s="42"/>
      <c r="K10" s="40"/>
      <c r="L10" s="42"/>
      <c r="M10" s="40">
        <f>AF2</f>
        <v>81</v>
      </c>
      <c r="N10" s="42" t="s">
        <v>42</v>
      </c>
      <c r="O10" s="40">
        <f ca="1">IF((AF2-ROUNDDOWN(AF2,-1)-(AH2-ROUNDDOWN(AH2,-1)))&lt;1,((ROUNDDOWN(AH2,-1)+_XLL.ALEA.ENTRE.BORNES($U$4,(AF2-ROUNDDOWN(AF2,-1))))),AH2)</f>
        <v>21</v>
      </c>
      <c r="P10" s="42" t="s">
        <v>12</v>
      </c>
      <c r="Q10" s="41" t="s">
        <v>13</v>
      </c>
      <c r="R10" s="5"/>
      <c r="S10" s="56"/>
    </row>
    <row r="11" spans="1:19" ht="18.75">
      <c r="A11" s="55"/>
      <c r="B11" s="5"/>
      <c r="C11" s="21"/>
      <c r="D11" s="5"/>
      <c r="E11" s="40">
        <f>X3</f>
        <v>75</v>
      </c>
      <c r="F11" s="42" t="s">
        <v>42</v>
      </c>
      <c r="G11" s="40">
        <f ca="1">IF((X3-ROUNDDOWN(X3,-1)-(Z3-ROUNDDOWN(Z3,-1)))&lt;1,((ROUNDDOWN(Z3,-1)+_XLL.ALEA.ENTRE.BORNES($U$4,(X3-ROUNDDOWN(X3,-1))))),Z3)</f>
        <v>34</v>
      </c>
      <c r="H11" s="42" t="s">
        <v>12</v>
      </c>
      <c r="I11" s="41" t="s">
        <v>13</v>
      </c>
      <c r="J11" s="42"/>
      <c r="K11" s="40"/>
      <c r="L11" s="42"/>
      <c r="M11" s="40">
        <f>AF3</f>
        <v>58</v>
      </c>
      <c r="N11" s="42" t="s">
        <v>42</v>
      </c>
      <c r="O11" s="40">
        <f ca="1">IF((AF3-ROUNDDOWN(AF3,-1)-(AH3-ROUNDDOWN(AH3,-1)))&lt;1,((ROUNDDOWN(AH3,-1)+_XLL.ALEA.ENTRE.BORNES($U$4,(AF3-ROUNDDOWN(AF3,-1))))),AH3)</f>
        <v>44</v>
      </c>
      <c r="P11" s="42" t="s">
        <v>12</v>
      </c>
      <c r="Q11" s="41" t="s">
        <v>13</v>
      </c>
      <c r="R11" s="5"/>
      <c r="S11" s="56"/>
    </row>
    <row r="12" spans="1:19" ht="18.75">
      <c r="A12" s="55"/>
      <c r="B12" s="5"/>
      <c r="C12" s="21"/>
      <c r="D12" s="5"/>
      <c r="E12" s="40">
        <f>X4</f>
        <v>94</v>
      </c>
      <c r="F12" s="42" t="s">
        <v>42</v>
      </c>
      <c r="G12" s="40">
        <f ca="1">IF((X4-ROUNDDOWN(X4,-1)-(Z4-ROUNDDOWN(Z4,-1)))&lt;1,((ROUNDDOWN(Z4,-1)+_XLL.ALEA.ENTRE.BORNES($U$4,(X4-ROUNDDOWN(X4,-1))))),Z4)</f>
        <v>40</v>
      </c>
      <c r="H12" s="42" t="s">
        <v>12</v>
      </c>
      <c r="I12" s="41" t="s">
        <v>13</v>
      </c>
      <c r="J12" s="42"/>
      <c r="K12" s="40"/>
      <c r="L12" s="42"/>
      <c r="M12" s="40">
        <f>AF4</f>
        <v>13</v>
      </c>
      <c r="N12" s="42" t="s">
        <v>42</v>
      </c>
      <c r="O12" s="40">
        <f ca="1">IF((AF4-ROUNDDOWN(AF4,-1)-(AH4-ROUNDDOWN(AH4,-1)))&lt;1,((ROUNDDOWN(AH4,-1)+_XLL.ALEA.ENTRE.BORNES($U$4,(AF4-ROUNDDOWN(AF4,-1))))),AH4)</f>
        <v>13</v>
      </c>
      <c r="P12" s="42" t="s">
        <v>12</v>
      </c>
      <c r="Q12" s="41" t="s">
        <v>13</v>
      </c>
      <c r="R12" s="5"/>
      <c r="S12" s="56"/>
    </row>
    <row r="13" spans="1:19" ht="18.75">
      <c r="A13" s="55"/>
      <c r="B13" s="5"/>
      <c r="C13" s="21"/>
      <c r="D13" s="5"/>
      <c r="E13" s="40">
        <f>X5</f>
        <v>41</v>
      </c>
      <c r="F13" s="42" t="s">
        <v>42</v>
      </c>
      <c r="G13" s="40">
        <f ca="1">IF((X5-ROUNDDOWN(X5,-1)-(Z5-ROUNDDOWN(Z5,-1)))&lt;1,((ROUNDDOWN(Z5,-1)+_XLL.ALEA.ENTRE.BORNES($U$4,(X5-ROUNDDOWN(X5,-1))))),Z5)</f>
        <v>30</v>
      </c>
      <c r="H13" s="42" t="s">
        <v>12</v>
      </c>
      <c r="I13" s="41" t="s">
        <v>13</v>
      </c>
      <c r="J13" s="42"/>
      <c r="K13" s="40"/>
      <c r="L13" s="42"/>
      <c r="M13" s="40">
        <f>AF5</f>
        <v>37</v>
      </c>
      <c r="N13" s="42" t="s">
        <v>42</v>
      </c>
      <c r="O13" s="40">
        <f ca="1">IF((AF5-ROUNDDOWN(AF5,-1)-(AH5-ROUNDDOWN(AH5,-1)))&lt;1,((ROUNDDOWN(AH5,-1)+_XLL.ALEA.ENTRE.BORNES($U$4,(AF5-ROUNDDOWN(AF5,-1))))),AH5)</f>
        <v>36</v>
      </c>
      <c r="P13" s="42" t="s">
        <v>12</v>
      </c>
      <c r="Q13" s="41" t="s">
        <v>13</v>
      </c>
      <c r="R13" s="5"/>
      <c r="S13" s="56"/>
    </row>
    <row r="14" spans="1:19" ht="15">
      <c r="A14" s="5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6"/>
    </row>
    <row r="15" spans="1:19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6"/>
    </row>
    <row r="16" spans="1:19" ht="15">
      <c r="A16" s="5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</row>
    <row r="17" spans="1:36" ht="15">
      <c r="A17" s="55"/>
      <c r="B17" s="5"/>
      <c r="C17" s="5" t="s">
        <v>14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6"/>
      <c r="X17" s="21">
        <f ca="1">10*INT((_XLL.ALEA.ENTRE.BORNES($U$4,$U$5)/10)*10)+_XLL.ALEA.ENTRE.BORNES($U$4,$U$5)</f>
        <v>27</v>
      </c>
      <c r="Y17" s="5" t="s">
        <v>42</v>
      </c>
      <c r="Z17" s="21">
        <f ca="1">_XLL.ALEA.ENTRE.BORNES($U$3,X17)</f>
        <v>22</v>
      </c>
      <c r="AA17" s="5" t="s">
        <v>12</v>
      </c>
      <c r="AB17" s="26" t="s">
        <v>13</v>
      </c>
      <c r="AC17" s="26"/>
      <c r="AE17" s="5"/>
      <c r="AF17" s="21">
        <f ca="1">10*INT((_XLL.ALEA.ENTRE.BORNES($U$4,$U$5)/10)*10)+_XLL.ALEA.ENTRE.BORNES($U$4,$U$5)</f>
        <v>43</v>
      </c>
      <c r="AG17" s="5" t="s">
        <v>42</v>
      </c>
      <c r="AH17" s="21">
        <f ca="1">_XLL.ALEA.ENTRE.BORNES($U$3,AF17)</f>
        <v>25</v>
      </c>
      <c r="AI17" s="5" t="s">
        <v>12</v>
      </c>
      <c r="AJ17" s="26" t="s">
        <v>13</v>
      </c>
    </row>
    <row r="18" spans="1:36" ht="15">
      <c r="A18" s="55"/>
      <c r="B18" s="5"/>
      <c r="C18" s="5" t="s">
        <v>138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6"/>
      <c r="X18" s="21">
        <f ca="1">10*INT((_XLL.ALEA.ENTRE.BORNES($U$4,$U$5)/10)*10)+_XLL.ALEA.ENTRE.BORNES($U$4,$U$5)</f>
        <v>29</v>
      </c>
      <c r="Y18" s="5" t="s">
        <v>42</v>
      </c>
      <c r="Z18" s="21">
        <f ca="1">_XLL.ALEA.ENTRE.BORNES($U$3,X18)</f>
        <v>26</v>
      </c>
      <c r="AA18" s="5" t="s">
        <v>12</v>
      </c>
      <c r="AB18" s="26" t="s">
        <v>13</v>
      </c>
      <c r="AC18" s="5"/>
      <c r="AE18" s="5"/>
      <c r="AF18" s="21">
        <f ca="1">10*INT((_XLL.ALEA.ENTRE.BORNES($U$4,$U$5)/10)*10)+_XLL.ALEA.ENTRE.BORNES($U$4,$U$5)</f>
        <v>17</v>
      </c>
      <c r="AG18" s="5" t="s">
        <v>42</v>
      </c>
      <c r="AH18" s="21">
        <f ca="1">_XLL.ALEA.ENTRE.BORNES($U$3,AF18)</f>
        <v>15</v>
      </c>
      <c r="AI18" s="5" t="s">
        <v>12</v>
      </c>
      <c r="AJ18" s="26" t="s">
        <v>13</v>
      </c>
    </row>
    <row r="19" spans="1:36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 s="21">
        <f ca="1">10*INT((_XLL.ALEA.ENTRE.BORNES($U$4,$U$5)/10)*10)+_XLL.ALEA.ENTRE.BORNES($U$4,$U$5)</f>
        <v>29</v>
      </c>
      <c r="Y19" s="5" t="s">
        <v>42</v>
      </c>
      <c r="Z19" s="21">
        <f ca="1">_XLL.ALEA.ENTRE.BORNES($U$3,X19)</f>
        <v>17</v>
      </c>
      <c r="AA19" s="5" t="s">
        <v>12</v>
      </c>
      <c r="AB19" s="26" t="s">
        <v>13</v>
      </c>
      <c r="AC19" s="5"/>
      <c r="AE19" s="5"/>
      <c r="AF19" s="21">
        <f ca="1">10*INT((_XLL.ALEA.ENTRE.BORNES($U$4,$U$5)/10)*10)+_XLL.ALEA.ENTRE.BORNES($U$4,$U$5)</f>
        <v>57</v>
      </c>
      <c r="AG19" s="5" t="s">
        <v>42</v>
      </c>
      <c r="AH19" s="21">
        <f ca="1">_XLL.ALEA.ENTRE.BORNES($U$3,AF19)</f>
        <v>21</v>
      </c>
      <c r="AI19" s="5" t="s">
        <v>12</v>
      </c>
      <c r="AJ19" s="26" t="s">
        <v>13</v>
      </c>
    </row>
    <row r="20" spans="1:36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 s="21">
        <f ca="1">10*INT((_XLL.ALEA.ENTRE.BORNES($U$4,$U$5)/10)*10)+_XLL.ALEA.ENTRE.BORNES($U$4,$U$5)</f>
        <v>62</v>
      </c>
      <c r="Y20" s="5" t="s">
        <v>42</v>
      </c>
      <c r="Z20" s="21">
        <f ca="1">_XLL.ALEA.ENTRE.BORNES($U$3,X20)</f>
        <v>27</v>
      </c>
      <c r="AA20" s="5" t="s">
        <v>12</v>
      </c>
      <c r="AB20" s="26" t="s">
        <v>13</v>
      </c>
      <c r="AC20" s="5"/>
      <c r="AE20" s="5"/>
      <c r="AF20" s="21">
        <f ca="1">10*INT((_XLL.ALEA.ENTRE.BORNES($U$4,$U$5)/10)*10)+_XLL.ALEA.ENTRE.BORNES($U$4,$U$5)</f>
        <v>21</v>
      </c>
      <c r="AG20" s="5" t="s">
        <v>42</v>
      </c>
      <c r="AH20" s="21">
        <f ca="1">_XLL.ALEA.ENTRE.BORNES($U$3,AF20)</f>
        <v>15</v>
      </c>
      <c r="AI20" s="5" t="s">
        <v>12</v>
      </c>
      <c r="AJ20" s="26" t="s">
        <v>13</v>
      </c>
    </row>
    <row r="21" spans="1:36" ht="15">
      <c r="A21" s="20" t="s">
        <v>137</v>
      </c>
      <c r="B21" s="25"/>
      <c r="C21" s="53"/>
      <c r="D21" s="11"/>
      <c r="E21" s="11"/>
      <c r="F21" s="11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86" t="s">
        <v>3</v>
      </c>
      <c r="X21" s="21">
        <f ca="1">10*INT((_XLL.ALEA.ENTRE.BORNES($U$4,$U$5)/10)*10)+_XLL.ALEA.ENTRE.BORNES($U$4,$U$5)</f>
        <v>37</v>
      </c>
      <c r="Y21" s="5" t="s">
        <v>42</v>
      </c>
      <c r="Z21" s="21">
        <f ca="1">_XLL.ALEA.ENTRE.BORNES($U$3,X21)</f>
        <v>32</v>
      </c>
      <c r="AA21" s="5" t="s">
        <v>12</v>
      </c>
      <c r="AB21" s="26" t="s">
        <v>13</v>
      </c>
      <c r="AC21" s="5"/>
      <c r="AE21" s="5"/>
      <c r="AF21" s="21">
        <f ca="1">10*INT((_XLL.ALEA.ENTRE.BORNES($U$4,$U$5)/10)*10)+_XLL.ALEA.ENTRE.BORNES($U$4,$U$5)</f>
        <v>16</v>
      </c>
      <c r="AG21" s="5" t="s">
        <v>42</v>
      </c>
      <c r="AH21" s="21">
        <f ca="1">_XLL.ALEA.ENTRE.BORNES($U$3,AF21)</f>
        <v>11</v>
      </c>
      <c r="AI21" s="5" t="s">
        <v>12</v>
      </c>
      <c r="AJ21" s="26" t="s">
        <v>13</v>
      </c>
    </row>
    <row r="22" spans="1:19" ht="15">
      <c r="A22" s="15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/>
      <c r="S22" s="87"/>
    </row>
    <row r="23" spans="1:19" ht="15">
      <c r="A23" s="12"/>
      <c r="B23" s="13"/>
      <c r="C23" s="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54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6"/>
    </row>
    <row r="25" spans="1:19" ht="18.75">
      <c r="A25" s="55"/>
      <c r="B25" s="5"/>
      <c r="C25" s="21"/>
      <c r="D25" s="5"/>
      <c r="E25" s="40">
        <f>X17</f>
        <v>27</v>
      </c>
      <c r="F25" s="42" t="s">
        <v>42</v>
      </c>
      <c r="G25" s="40">
        <f ca="1">IF((X17-ROUNDDOWN(X17,-1)-(Z17-ROUNDDOWN(Z17,-1)))&lt;1,((ROUNDDOWN(Z17,-1)+_XLL.ALEA.ENTRE.BORNES($U$4,(X17-ROUNDDOWN(X17,-1))))),Z17)</f>
        <v>22</v>
      </c>
      <c r="H25" s="42" t="s">
        <v>12</v>
      </c>
      <c r="I25" s="41" t="s">
        <v>13</v>
      </c>
      <c r="J25" s="41"/>
      <c r="K25" s="40"/>
      <c r="L25" s="42"/>
      <c r="M25" s="40">
        <f>AF17</f>
        <v>43</v>
      </c>
      <c r="N25" s="42" t="s">
        <v>42</v>
      </c>
      <c r="O25" s="40">
        <f ca="1">IF((AF17-ROUNDDOWN(AF17,-1)-(AH17-ROUNDDOWN(AH17,-1)))&lt;1,((ROUNDDOWN(AH17,-1)+_XLL.ALEA.ENTRE.BORNES($U$4,(AF17-ROUNDDOWN(AF17,-1))))),AH17)</f>
        <v>22</v>
      </c>
      <c r="P25" s="42" t="s">
        <v>12</v>
      </c>
      <c r="Q25" s="41" t="s">
        <v>13</v>
      </c>
      <c r="R25" s="5"/>
      <c r="S25" s="56"/>
    </row>
    <row r="26" spans="1:19" ht="18.75">
      <c r="A26" s="55"/>
      <c r="B26" s="5"/>
      <c r="C26" s="21"/>
      <c r="D26" s="5"/>
      <c r="E26" s="40">
        <f>X18</f>
        <v>29</v>
      </c>
      <c r="F26" s="42" t="s">
        <v>42</v>
      </c>
      <c r="G26" s="40">
        <f ca="1">IF((X18-ROUNDDOWN(X18,-1)-(Z18-ROUNDDOWN(Z18,-1)))&lt;1,((ROUNDDOWN(Z18,-1)+_XLL.ALEA.ENTRE.BORNES($U$4,(X18-ROUNDDOWN(X18,-1))))),Z18)</f>
        <v>26</v>
      </c>
      <c r="H26" s="42" t="s">
        <v>12</v>
      </c>
      <c r="I26" s="41" t="s">
        <v>13</v>
      </c>
      <c r="J26" s="42"/>
      <c r="K26" s="40"/>
      <c r="L26" s="42"/>
      <c r="M26" s="40">
        <f>AF18</f>
        <v>17</v>
      </c>
      <c r="N26" s="42" t="s">
        <v>42</v>
      </c>
      <c r="O26" s="40">
        <f ca="1">IF((AF18-ROUNDDOWN(AF18,-1)-(AH18-ROUNDDOWN(AH18,-1)))&lt;1,((ROUNDDOWN(AH18,-1)+_XLL.ALEA.ENTRE.BORNES($U$4,(AF18-ROUNDDOWN(AF18,-1))))),AH18)</f>
        <v>15</v>
      </c>
      <c r="P26" s="42" t="s">
        <v>12</v>
      </c>
      <c r="Q26" s="41" t="s">
        <v>13</v>
      </c>
      <c r="R26" s="5"/>
      <c r="S26" s="56"/>
    </row>
    <row r="27" spans="1:19" ht="18.75">
      <c r="A27" s="55"/>
      <c r="B27" s="5"/>
      <c r="C27" s="21"/>
      <c r="D27" s="5"/>
      <c r="E27" s="40">
        <f>X19</f>
        <v>29</v>
      </c>
      <c r="F27" s="42" t="s">
        <v>42</v>
      </c>
      <c r="G27" s="40">
        <f ca="1">IF((X19-ROUNDDOWN(X19,-1)-(Z19-ROUNDDOWN(Z19,-1)))&lt;1,((ROUNDDOWN(Z19,-1)+_XLL.ALEA.ENTRE.BORNES($U$4,(X19-ROUNDDOWN(X19,-1))))),Z19)</f>
        <v>17</v>
      </c>
      <c r="H27" s="42" t="s">
        <v>12</v>
      </c>
      <c r="I27" s="41" t="s">
        <v>13</v>
      </c>
      <c r="J27" s="42"/>
      <c r="K27" s="40"/>
      <c r="L27" s="42"/>
      <c r="M27" s="40">
        <f>AF19</f>
        <v>57</v>
      </c>
      <c r="N27" s="42" t="s">
        <v>42</v>
      </c>
      <c r="O27" s="40">
        <f ca="1">IF((AF19-ROUNDDOWN(AF19,-1)-(AH19-ROUNDDOWN(AH19,-1)))&lt;1,((ROUNDDOWN(AH19,-1)+_XLL.ALEA.ENTRE.BORNES($U$4,(AF19-ROUNDDOWN(AF19,-1))))),AH19)</f>
        <v>21</v>
      </c>
      <c r="P27" s="42" t="s">
        <v>12</v>
      </c>
      <c r="Q27" s="41" t="s">
        <v>13</v>
      </c>
      <c r="R27" s="5"/>
      <c r="S27" s="56"/>
    </row>
    <row r="28" spans="1:19" ht="18.75">
      <c r="A28" s="55"/>
      <c r="B28" s="5"/>
      <c r="C28" s="21"/>
      <c r="D28" s="5"/>
      <c r="E28" s="40">
        <f>X20</f>
        <v>62</v>
      </c>
      <c r="F28" s="42" t="s">
        <v>42</v>
      </c>
      <c r="G28" s="40">
        <f ca="1">IF((X20-ROUNDDOWN(X20,-1)-(Z20-ROUNDDOWN(Z20,-1)))&lt;1,((ROUNDDOWN(Z20,-1)+_XLL.ALEA.ENTRE.BORNES($U$4,(X20-ROUNDDOWN(X20,-1))))),Z20)</f>
        <v>21</v>
      </c>
      <c r="H28" s="42" t="s">
        <v>12</v>
      </c>
      <c r="I28" s="41" t="s">
        <v>13</v>
      </c>
      <c r="J28" s="42"/>
      <c r="K28" s="40"/>
      <c r="L28" s="42"/>
      <c r="M28" s="40">
        <f>AF20</f>
        <v>21</v>
      </c>
      <c r="N28" s="42" t="s">
        <v>42</v>
      </c>
      <c r="O28" s="40">
        <f ca="1">IF((AF20-ROUNDDOWN(AF20,-1)-(AH20-ROUNDDOWN(AH20,-1)))&lt;1,((ROUNDDOWN(AH20,-1)+_XLL.ALEA.ENTRE.BORNES($U$4,(AF20-ROUNDDOWN(AF20,-1))))),AH20)</f>
        <v>11</v>
      </c>
      <c r="P28" s="42" t="s">
        <v>12</v>
      </c>
      <c r="Q28" s="41" t="s">
        <v>13</v>
      </c>
      <c r="R28" s="5"/>
      <c r="S28" s="56"/>
    </row>
    <row r="29" spans="1:19" ht="18.75">
      <c r="A29" s="55"/>
      <c r="B29" s="5"/>
      <c r="C29" s="21"/>
      <c r="D29" s="5"/>
      <c r="E29" s="40">
        <f>X21</f>
        <v>37</v>
      </c>
      <c r="F29" s="42" t="s">
        <v>42</v>
      </c>
      <c r="G29" s="40">
        <f ca="1">IF((X21-ROUNDDOWN(X21,-1)-(Z21-ROUNDDOWN(Z21,-1)))&lt;1,((ROUNDDOWN(Z21,-1)+_XLL.ALEA.ENTRE.BORNES($U$4,(X21-ROUNDDOWN(X21,-1))))),Z21)</f>
        <v>32</v>
      </c>
      <c r="H29" s="42" t="s">
        <v>12</v>
      </c>
      <c r="I29" s="41" t="s">
        <v>13</v>
      </c>
      <c r="J29" s="42"/>
      <c r="K29" s="40"/>
      <c r="L29" s="42"/>
      <c r="M29" s="40">
        <f>AF21</f>
        <v>16</v>
      </c>
      <c r="N29" s="42" t="s">
        <v>42</v>
      </c>
      <c r="O29" s="40">
        <f ca="1">IF((AF21-ROUNDDOWN(AF21,-1)-(AH21-ROUNDDOWN(AH21,-1)))&lt;1,((ROUNDDOWN(AH21,-1)+_XLL.ALEA.ENTRE.BORNES($U$4,(AF21-ROUNDDOWN(AF21,-1))))),AH21)</f>
        <v>11</v>
      </c>
      <c r="P29" s="42" t="s">
        <v>12</v>
      </c>
      <c r="Q29" s="41" t="s">
        <v>13</v>
      </c>
      <c r="R29" s="5"/>
      <c r="S29" s="56"/>
    </row>
    <row r="30" spans="1:19" ht="15">
      <c r="A30" s="5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6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6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6"/>
    </row>
    <row r="33" spans="1:19" ht="15">
      <c r="A33" s="5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6"/>
    </row>
    <row r="34" spans="1:20" ht="15" customHeight="1">
      <c r="A34" s="55"/>
      <c r="B34" s="5" t="s">
        <v>139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31"/>
      <c r="T34" s="29"/>
    </row>
    <row r="35" spans="1:20" ht="15">
      <c r="A35" s="55"/>
      <c r="B35" s="5" t="s">
        <v>140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31"/>
      <c r="T35" s="29"/>
    </row>
    <row r="36" spans="1:19" ht="15">
      <c r="A36" s="5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4"/>
    </row>
    <row r="39" spans="1:19" ht="15">
      <c r="A39" s="19" t="s">
        <v>35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6"/>
    </row>
    <row r="40" spans="1:19" ht="15" customHeight="1">
      <c r="A40" s="5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6"/>
    </row>
    <row r="41" spans="1:19" ht="15">
      <c r="A41" s="5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6"/>
    </row>
    <row r="42" spans="1:19" ht="15">
      <c r="A42" s="5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6"/>
    </row>
    <row r="43" spans="1:19" ht="15">
      <c r="A43" s="5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6"/>
    </row>
    <row r="44" spans="1:19" ht="15">
      <c r="A44" s="5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6"/>
    </row>
    <row r="45" spans="1:19" ht="15">
      <c r="A45" s="5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6"/>
    </row>
    <row r="46" spans="1:19" ht="15">
      <c r="A46" s="5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6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0">
    <mergeCell ref="A6:R6"/>
    <mergeCell ref="B22:R22"/>
    <mergeCell ref="J3:R3"/>
    <mergeCell ref="S5:S6"/>
    <mergeCell ref="S21:S22"/>
    <mergeCell ref="A1:A4"/>
    <mergeCell ref="B1:R2"/>
    <mergeCell ref="S1:S4"/>
    <mergeCell ref="C4:R4"/>
    <mergeCell ref="A5:R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4">
      <selection activeCell="M9" sqref="M9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4.00390625" style="0" customWidth="1"/>
    <col min="6" max="6" width="2.140625" style="0" customWidth="1"/>
    <col min="7" max="7" width="3.42187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customWidth="1"/>
    <col min="21" max="21" width="7.28125" style="0" customWidth="1"/>
    <col min="22" max="22" width="6.421875" style="0" customWidth="1"/>
    <col min="23" max="23" width="11.421875" style="0" customWidth="1"/>
  </cols>
  <sheetData>
    <row r="1" spans="1:22" ht="15.75" customHeight="1">
      <c r="A1" s="81"/>
      <c r="B1" s="69" t="s">
        <v>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65" t="s">
        <v>80</v>
      </c>
      <c r="T1" s="22" t="s">
        <v>7</v>
      </c>
      <c r="U1" s="23" t="s">
        <v>6</v>
      </c>
      <c r="V1" s="23" t="s">
        <v>8</v>
      </c>
    </row>
    <row r="2" spans="1:22" ht="15" customHeight="1">
      <c r="A2" s="8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  <c r="S2" s="66"/>
      <c r="T2" t="s">
        <v>9</v>
      </c>
      <c r="U2">
        <v>6</v>
      </c>
      <c r="V2">
        <v>8</v>
      </c>
    </row>
    <row r="3" spans="1:22" ht="15" customHeight="1">
      <c r="A3" s="82"/>
      <c r="B3" s="5"/>
      <c r="C3" s="34"/>
      <c r="D3" s="34"/>
      <c r="E3" s="34"/>
      <c r="F3" s="34"/>
      <c r="G3" s="34"/>
      <c r="H3" s="34"/>
      <c r="I3" s="34"/>
      <c r="J3" s="84" t="s">
        <v>152</v>
      </c>
      <c r="K3" s="84"/>
      <c r="L3" s="84"/>
      <c r="M3" s="84"/>
      <c r="N3" s="84"/>
      <c r="O3" s="84"/>
      <c r="P3" s="84"/>
      <c r="Q3" s="84"/>
      <c r="R3" s="85"/>
      <c r="S3" s="67"/>
      <c r="T3" t="s">
        <v>10</v>
      </c>
      <c r="U3" s="21">
        <v>1</v>
      </c>
      <c r="V3" s="21">
        <v>9</v>
      </c>
    </row>
    <row r="4" spans="1:19" ht="15" customHeight="1">
      <c r="A4" s="83"/>
      <c r="B4" s="51"/>
      <c r="C4" s="75" t="s">
        <v>151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68"/>
    </row>
    <row r="5" spans="1:19" ht="20.25" customHeight="1">
      <c r="A5" s="88" t="s">
        <v>81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86" t="s">
        <v>3</v>
      </c>
    </row>
    <row r="6" spans="1:19" ht="11.25" customHeight="1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  <c r="S6" s="87"/>
    </row>
    <row r="7" spans="1:19" ht="15">
      <c r="A7" s="5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4"/>
    </row>
    <row r="8" spans="1:19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6"/>
    </row>
    <row r="9" spans="1:19" ht="18.75">
      <c r="A9" s="55"/>
      <c r="B9" s="26"/>
      <c r="C9" s="5"/>
      <c r="D9" s="5"/>
      <c r="E9" s="40">
        <f ca="1">_XLL.ALEA.ENTRE.BORNES($U$2,$V$2)</f>
        <v>8</v>
      </c>
      <c r="F9" s="40" t="s">
        <v>64</v>
      </c>
      <c r="G9" s="41">
        <f ca="1">_XLL.ALEA.ENTRE.BORNES($U$3,$V$3)</f>
        <v>2</v>
      </c>
      <c r="H9" s="42" t="s">
        <v>12</v>
      </c>
      <c r="I9" s="41" t="s">
        <v>13</v>
      </c>
      <c r="J9" s="41"/>
      <c r="K9" s="40"/>
      <c r="L9" s="42"/>
      <c r="M9" s="40">
        <f ca="1">_XLL.ALEA.ENTRE.BORNES($U$2,$V$2)</f>
        <v>6</v>
      </c>
      <c r="N9" s="40" t="s">
        <v>64</v>
      </c>
      <c r="O9" s="41">
        <f ca="1">_XLL.ALEA.ENTRE.BORNES($U$3,$V$3)</f>
        <v>7</v>
      </c>
      <c r="P9" s="42" t="s">
        <v>12</v>
      </c>
      <c r="Q9" s="41" t="s">
        <v>13</v>
      </c>
      <c r="R9" s="26"/>
      <c r="S9" s="56"/>
    </row>
    <row r="10" spans="1:19" ht="18.75">
      <c r="A10" s="55"/>
      <c r="B10" s="5"/>
      <c r="C10" s="5"/>
      <c r="D10" s="5"/>
      <c r="E10" s="40">
        <f ca="1">_XLL.ALEA.ENTRE.BORNES($U$2,$V$2)</f>
        <v>7</v>
      </c>
      <c r="F10" s="40" t="s">
        <v>64</v>
      </c>
      <c r="G10" s="41">
        <f ca="1">_XLL.ALEA.ENTRE.BORNES($U$3,$V$3)</f>
        <v>4</v>
      </c>
      <c r="H10" s="42" t="s">
        <v>12</v>
      </c>
      <c r="I10" s="41" t="s">
        <v>13</v>
      </c>
      <c r="J10" s="42"/>
      <c r="K10" s="40"/>
      <c r="L10" s="42"/>
      <c r="M10" s="40">
        <f ca="1">_XLL.ALEA.ENTRE.BORNES($U$2,$V$2)</f>
        <v>8</v>
      </c>
      <c r="N10" s="40" t="s">
        <v>64</v>
      </c>
      <c r="O10" s="41">
        <f ca="1">_XLL.ALEA.ENTRE.BORNES($U$3,$V$3)</f>
        <v>9</v>
      </c>
      <c r="P10" s="42" t="s">
        <v>12</v>
      </c>
      <c r="Q10" s="41" t="s">
        <v>13</v>
      </c>
      <c r="R10" s="5"/>
      <c r="S10" s="56"/>
    </row>
    <row r="11" spans="1:19" ht="18.75">
      <c r="A11" s="55"/>
      <c r="B11" s="5"/>
      <c r="C11" s="5"/>
      <c r="D11" s="5"/>
      <c r="E11" s="40">
        <f ca="1">_XLL.ALEA.ENTRE.BORNES($U$2,$V$2)</f>
        <v>8</v>
      </c>
      <c r="F11" s="40" t="s">
        <v>64</v>
      </c>
      <c r="G11" s="41">
        <f ca="1">_XLL.ALEA.ENTRE.BORNES($U$3,$V$3)</f>
        <v>1</v>
      </c>
      <c r="H11" s="42" t="s">
        <v>12</v>
      </c>
      <c r="I11" s="41" t="s">
        <v>13</v>
      </c>
      <c r="J11" s="42"/>
      <c r="K11" s="40"/>
      <c r="L11" s="42"/>
      <c r="M11" s="40">
        <f ca="1">_XLL.ALEA.ENTRE.BORNES($U$2,$V$2)</f>
        <v>8</v>
      </c>
      <c r="N11" s="40" t="s">
        <v>64</v>
      </c>
      <c r="O11" s="41">
        <f ca="1">_XLL.ALEA.ENTRE.BORNES($U$3,$V$3)</f>
        <v>6</v>
      </c>
      <c r="P11" s="42" t="s">
        <v>12</v>
      </c>
      <c r="Q11" s="41" t="s">
        <v>13</v>
      </c>
      <c r="R11" s="5"/>
      <c r="S11" s="56"/>
    </row>
    <row r="12" spans="1:19" ht="18.75">
      <c r="A12" s="55"/>
      <c r="B12" s="5"/>
      <c r="C12" s="5"/>
      <c r="D12" s="5"/>
      <c r="E12" s="40">
        <f ca="1">_XLL.ALEA.ENTRE.BORNES($U$2,$V$2)</f>
        <v>8</v>
      </c>
      <c r="F12" s="40" t="s">
        <v>64</v>
      </c>
      <c r="G12" s="41">
        <f ca="1">_XLL.ALEA.ENTRE.BORNES($U$3,$V$3)</f>
        <v>8</v>
      </c>
      <c r="H12" s="42" t="s">
        <v>12</v>
      </c>
      <c r="I12" s="41" t="s">
        <v>13</v>
      </c>
      <c r="J12" s="42"/>
      <c r="K12" s="40"/>
      <c r="L12" s="42"/>
      <c r="M12" s="40">
        <f ca="1">_XLL.ALEA.ENTRE.BORNES($U$2,$V$2)</f>
        <v>7</v>
      </c>
      <c r="N12" s="40" t="s">
        <v>64</v>
      </c>
      <c r="O12" s="41">
        <f ca="1">_XLL.ALEA.ENTRE.BORNES($U$3,$V$3)</f>
        <v>9</v>
      </c>
      <c r="P12" s="42" t="s">
        <v>12</v>
      </c>
      <c r="Q12" s="41" t="s">
        <v>13</v>
      </c>
      <c r="R12" s="5"/>
      <c r="S12" s="56"/>
    </row>
    <row r="13" spans="1:19" ht="18.75">
      <c r="A13" s="55"/>
      <c r="B13" s="5"/>
      <c r="C13" s="5"/>
      <c r="D13" s="5"/>
      <c r="E13" s="40">
        <f ca="1">_XLL.ALEA.ENTRE.BORNES($U$2,$V$2)</f>
        <v>6</v>
      </c>
      <c r="F13" s="40" t="s">
        <v>64</v>
      </c>
      <c r="G13" s="41">
        <f ca="1">_XLL.ALEA.ENTRE.BORNES($U$3,$V$3)</f>
        <v>8</v>
      </c>
      <c r="H13" s="42" t="s">
        <v>12</v>
      </c>
      <c r="I13" s="41" t="s">
        <v>13</v>
      </c>
      <c r="J13" s="42"/>
      <c r="K13" s="40"/>
      <c r="L13" s="42"/>
      <c r="M13" s="40">
        <f ca="1">_XLL.ALEA.ENTRE.BORNES($U$2,$V$2)</f>
        <v>6</v>
      </c>
      <c r="N13" s="40" t="s">
        <v>64</v>
      </c>
      <c r="O13" s="41">
        <f ca="1">_XLL.ALEA.ENTRE.BORNES($U$3,$V$3)</f>
        <v>6</v>
      </c>
      <c r="P13" s="42" t="s">
        <v>12</v>
      </c>
      <c r="Q13" s="41" t="s">
        <v>13</v>
      </c>
      <c r="R13" s="5"/>
      <c r="S13" s="56"/>
    </row>
    <row r="14" spans="1:19" ht="15">
      <c r="A14" s="5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6"/>
    </row>
    <row r="15" spans="1:19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6"/>
    </row>
    <row r="16" spans="1:19" ht="15">
      <c r="A16" s="55"/>
      <c r="B16" s="5" t="s">
        <v>83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</row>
    <row r="17" spans="1:19" ht="15">
      <c r="A17" s="5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6"/>
    </row>
    <row r="18" spans="1:19" ht="15">
      <c r="A18" s="5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6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88" t="s">
        <v>82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S21" s="52" t="s">
        <v>3</v>
      </c>
    </row>
    <row r="22" spans="1:19" ht="15" customHeight="1" hidden="1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10"/>
    </row>
    <row r="23" spans="1:19" ht="15">
      <c r="A23" s="30"/>
      <c r="B23" s="11"/>
      <c r="C23" s="5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4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6"/>
    </row>
    <row r="25" spans="1:19" ht="18.75">
      <c r="A25" s="55"/>
      <c r="B25" s="5"/>
      <c r="C25" s="21"/>
      <c r="D25" s="5"/>
      <c r="E25" s="40">
        <f ca="1">_XLL.ALEA.ENTRE.BORNES($U$2,$V$2)</f>
        <v>6</v>
      </c>
      <c r="F25" s="40" t="s">
        <v>64</v>
      </c>
      <c r="G25" s="41">
        <f ca="1">_XLL.ALEA.ENTRE.BORNES($U$3,$V$3)</f>
        <v>9</v>
      </c>
      <c r="H25" s="42" t="s">
        <v>12</v>
      </c>
      <c r="I25" s="41" t="s">
        <v>13</v>
      </c>
      <c r="J25" s="41"/>
      <c r="K25" s="40"/>
      <c r="L25" s="42"/>
      <c r="M25" s="40">
        <f ca="1">_XLL.ALEA.ENTRE.BORNES($U$2,$V$2)</f>
        <v>8</v>
      </c>
      <c r="N25" s="40" t="s">
        <v>64</v>
      </c>
      <c r="O25" s="41">
        <f ca="1">_XLL.ALEA.ENTRE.BORNES($U$3,$V$3)</f>
        <v>5</v>
      </c>
      <c r="P25" s="42" t="s">
        <v>12</v>
      </c>
      <c r="Q25" s="41" t="s">
        <v>13</v>
      </c>
      <c r="R25" s="5"/>
      <c r="S25" s="56"/>
    </row>
    <row r="26" spans="1:19" ht="18.75">
      <c r="A26" s="55"/>
      <c r="B26" s="5"/>
      <c r="C26" s="21"/>
      <c r="D26" s="5"/>
      <c r="E26" s="40">
        <f ca="1">_XLL.ALEA.ENTRE.BORNES($U$2,$V$2)</f>
        <v>7</v>
      </c>
      <c r="F26" s="40" t="s">
        <v>64</v>
      </c>
      <c r="G26" s="41">
        <f ca="1">_XLL.ALEA.ENTRE.BORNES($U$3,$V$3)</f>
        <v>3</v>
      </c>
      <c r="H26" s="42" t="s">
        <v>12</v>
      </c>
      <c r="I26" s="41" t="s">
        <v>13</v>
      </c>
      <c r="J26" s="42"/>
      <c r="K26" s="40"/>
      <c r="L26" s="42"/>
      <c r="M26" s="40">
        <f ca="1">_XLL.ALEA.ENTRE.BORNES($U$2,$V$2)</f>
        <v>7</v>
      </c>
      <c r="N26" s="40" t="s">
        <v>64</v>
      </c>
      <c r="O26" s="41">
        <f ca="1">_XLL.ALEA.ENTRE.BORNES($U$3,$V$3)</f>
        <v>3</v>
      </c>
      <c r="P26" s="42" t="s">
        <v>12</v>
      </c>
      <c r="Q26" s="41" t="s">
        <v>13</v>
      </c>
      <c r="R26" s="5"/>
      <c r="S26" s="56"/>
    </row>
    <row r="27" spans="1:19" ht="18.75">
      <c r="A27" s="55"/>
      <c r="B27" s="5"/>
      <c r="C27" s="21"/>
      <c r="D27" s="5"/>
      <c r="E27" s="40">
        <f ca="1">_XLL.ALEA.ENTRE.BORNES($U$2,$V$2)</f>
        <v>6</v>
      </c>
      <c r="F27" s="40" t="s">
        <v>64</v>
      </c>
      <c r="G27" s="41">
        <f ca="1">_XLL.ALEA.ENTRE.BORNES($U$3,$V$3)</f>
        <v>1</v>
      </c>
      <c r="H27" s="42" t="s">
        <v>12</v>
      </c>
      <c r="I27" s="41" t="s">
        <v>13</v>
      </c>
      <c r="J27" s="42"/>
      <c r="K27" s="40"/>
      <c r="L27" s="42"/>
      <c r="M27" s="40">
        <f ca="1">_XLL.ALEA.ENTRE.BORNES($U$2,$V$2)</f>
        <v>7</v>
      </c>
      <c r="N27" s="40" t="s">
        <v>64</v>
      </c>
      <c r="O27" s="41">
        <f ca="1">_XLL.ALEA.ENTRE.BORNES($U$3,$V$3)</f>
        <v>5</v>
      </c>
      <c r="P27" s="42" t="s">
        <v>12</v>
      </c>
      <c r="Q27" s="41" t="s">
        <v>13</v>
      </c>
      <c r="R27" s="5"/>
      <c r="S27" s="56"/>
    </row>
    <row r="28" spans="1:19" ht="18.75">
      <c r="A28" s="55"/>
      <c r="B28" s="5"/>
      <c r="C28" s="21"/>
      <c r="D28" s="5"/>
      <c r="E28" s="40">
        <f ca="1">_XLL.ALEA.ENTRE.BORNES($U$2,$V$2)</f>
        <v>8</v>
      </c>
      <c r="F28" s="40" t="s">
        <v>64</v>
      </c>
      <c r="G28" s="41">
        <f ca="1">_XLL.ALEA.ENTRE.BORNES($U$3,$V$3)</f>
        <v>4</v>
      </c>
      <c r="H28" s="42" t="s">
        <v>12</v>
      </c>
      <c r="I28" s="41" t="s">
        <v>13</v>
      </c>
      <c r="J28" s="42"/>
      <c r="K28" s="40"/>
      <c r="L28" s="42"/>
      <c r="M28" s="40">
        <f ca="1">_XLL.ALEA.ENTRE.BORNES($U$2,$V$2)</f>
        <v>7</v>
      </c>
      <c r="N28" s="40" t="s">
        <v>64</v>
      </c>
      <c r="O28" s="41">
        <f ca="1">_XLL.ALEA.ENTRE.BORNES($U$3,$V$3)</f>
        <v>3</v>
      </c>
      <c r="P28" s="42" t="s">
        <v>12</v>
      </c>
      <c r="Q28" s="41" t="s">
        <v>13</v>
      </c>
      <c r="R28" s="5"/>
      <c r="S28" s="56"/>
    </row>
    <row r="29" spans="1:19" ht="18.75">
      <c r="A29" s="55"/>
      <c r="B29" s="5"/>
      <c r="C29" s="21"/>
      <c r="D29" s="5"/>
      <c r="E29" s="40">
        <f ca="1">_XLL.ALEA.ENTRE.BORNES($U$2,$V$2)</f>
        <v>8</v>
      </c>
      <c r="F29" s="40" t="s">
        <v>64</v>
      </c>
      <c r="G29" s="41">
        <f ca="1">_XLL.ALEA.ENTRE.BORNES($U$3,$V$3)</f>
        <v>5</v>
      </c>
      <c r="H29" s="42" t="s">
        <v>12</v>
      </c>
      <c r="I29" s="41" t="s">
        <v>13</v>
      </c>
      <c r="J29" s="42"/>
      <c r="K29" s="40"/>
      <c r="L29" s="42"/>
      <c r="M29" s="40">
        <f ca="1">_XLL.ALEA.ENTRE.BORNES($U$2,$V$2)</f>
        <v>8</v>
      </c>
      <c r="N29" s="40" t="s">
        <v>64</v>
      </c>
      <c r="O29" s="41">
        <f ca="1">_XLL.ALEA.ENTRE.BORNES($U$3,$V$3)</f>
        <v>7</v>
      </c>
      <c r="P29" s="42" t="s">
        <v>12</v>
      </c>
      <c r="Q29" s="41" t="s">
        <v>13</v>
      </c>
      <c r="R29" s="5"/>
      <c r="S29" s="56"/>
    </row>
    <row r="30" spans="1:19" ht="15">
      <c r="A30" s="5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6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6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6"/>
    </row>
    <row r="33" spans="1:19" ht="15.75" customHeight="1">
      <c r="A33" s="55"/>
      <c r="B33" s="94" t="s">
        <v>84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5"/>
    </row>
    <row r="34" spans="1:19" ht="15">
      <c r="A34" s="55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5"/>
    </row>
    <row r="35" spans="1:19" ht="15">
      <c r="A35" s="55"/>
      <c r="B35" s="5" t="s">
        <v>85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6"/>
    </row>
    <row r="36" spans="1:19" ht="15">
      <c r="A36" s="5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4"/>
    </row>
    <row r="39" spans="1:19" ht="15">
      <c r="A39" s="19" t="s">
        <v>35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6"/>
    </row>
    <row r="40" spans="1:19" ht="15" customHeight="1">
      <c r="A40" s="5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6"/>
    </row>
    <row r="41" spans="1:19" ht="15">
      <c r="A41" s="5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6"/>
    </row>
    <row r="42" spans="1:19" ht="15">
      <c r="A42" s="5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6"/>
    </row>
    <row r="43" spans="1:19" ht="15">
      <c r="A43" s="5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6"/>
    </row>
    <row r="44" spans="1:19" ht="15">
      <c r="A44" s="5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6"/>
    </row>
    <row r="45" spans="1:19" ht="15">
      <c r="A45" s="5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6"/>
    </row>
    <row r="46" spans="1:19" ht="15">
      <c r="A46" s="5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6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9">
    <mergeCell ref="A21:R22"/>
    <mergeCell ref="B33:S34"/>
    <mergeCell ref="J3:R3"/>
    <mergeCell ref="S5:S6"/>
    <mergeCell ref="A1:A4"/>
    <mergeCell ref="B1:R2"/>
    <mergeCell ref="S1:S4"/>
    <mergeCell ref="C4:R4"/>
    <mergeCell ref="A5:R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5.28125" style="0" customWidth="1"/>
    <col min="6" max="6" width="2.140625" style="0" customWidth="1"/>
    <col min="7" max="7" width="4.7109375" style="0" customWidth="1"/>
    <col min="8" max="8" width="3.140625" style="0" customWidth="1"/>
    <col min="9" max="9" width="5.421875" style="0" customWidth="1"/>
    <col min="10" max="10" width="3.7109375" style="0" customWidth="1"/>
    <col min="11" max="11" width="2.7109375" style="0" customWidth="1"/>
    <col min="12" max="12" width="2.140625" style="0" customWidth="1"/>
    <col min="13" max="13" width="5.28125" style="0" customWidth="1"/>
    <col min="14" max="14" width="2.140625" style="0" customWidth="1"/>
    <col min="15" max="15" width="5.42187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0" style="0" hidden="1" customWidth="1"/>
  </cols>
  <sheetData>
    <row r="1" spans="1:22" ht="15.75" customHeight="1">
      <c r="A1" s="81"/>
      <c r="B1" s="69" t="s">
        <v>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65" t="s">
        <v>87</v>
      </c>
      <c r="T1" s="22" t="s">
        <v>7</v>
      </c>
      <c r="U1" s="23" t="s">
        <v>6</v>
      </c>
      <c r="V1" s="23" t="s">
        <v>8</v>
      </c>
    </row>
    <row r="2" spans="1:22" ht="15" customHeight="1">
      <c r="A2" s="8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  <c r="S2" s="66"/>
      <c r="T2" t="s">
        <v>9</v>
      </c>
      <c r="U2">
        <v>1</v>
      </c>
      <c r="V2">
        <v>150</v>
      </c>
    </row>
    <row r="3" spans="1:22" ht="15" customHeight="1">
      <c r="A3" s="82"/>
      <c r="B3" s="5"/>
      <c r="C3" s="34"/>
      <c r="D3" s="34"/>
      <c r="E3" s="34"/>
      <c r="F3" s="34"/>
      <c r="G3" s="34"/>
      <c r="H3" s="34"/>
      <c r="I3" s="34"/>
      <c r="J3" s="84" t="s">
        <v>152</v>
      </c>
      <c r="K3" s="84"/>
      <c r="L3" s="84"/>
      <c r="M3" s="84"/>
      <c r="N3" s="84"/>
      <c r="O3" s="84"/>
      <c r="P3" s="84"/>
      <c r="Q3" s="84"/>
      <c r="R3" s="85"/>
      <c r="S3" s="67"/>
      <c r="T3" t="s">
        <v>10</v>
      </c>
      <c r="U3" s="21">
        <v>0</v>
      </c>
      <c r="V3" s="21">
        <v>9</v>
      </c>
    </row>
    <row r="4" spans="1:19" ht="15" customHeight="1">
      <c r="A4" s="83"/>
      <c r="B4" s="51"/>
      <c r="C4" s="75" t="s">
        <v>151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68"/>
    </row>
    <row r="5" spans="1:19" ht="20.25" customHeight="1">
      <c r="A5" s="88" t="s">
        <v>86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86" t="s">
        <v>3</v>
      </c>
    </row>
    <row r="6" spans="1:19" ht="11.25" customHeight="1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  <c r="S6" s="87"/>
    </row>
    <row r="7" spans="1:19" ht="15">
      <c r="A7" s="5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4"/>
    </row>
    <row r="8" spans="1:19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6"/>
    </row>
    <row r="9" spans="1:19" ht="18.75">
      <c r="A9" s="55"/>
      <c r="B9" s="26"/>
      <c r="C9" s="5"/>
      <c r="D9" s="5"/>
      <c r="E9" s="40">
        <f ca="1">_XLL.ALEA.ENTRE.BORNES($U$2,$V$2)</f>
        <v>101</v>
      </c>
      <c r="F9" s="40" t="s">
        <v>64</v>
      </c>
      <c r="G9" s="41">
        <v>10</v>
      </c>
      <c r="H9" s="42" t="s">
        <v>12</v>
      </c>
      <c r="I9" s="41" t="s">
        <v>13</v>
      </c>
      <c r="J9" s="41"/>
      <c r="K9" s="40"/>
      <c r="L9" s="42"/>
      <c r="M9" s="40">
        <f ca="1">_XLL.ALEA.ENTRE.BORNES($U$2,$V$2)</f>
        <v>100</v>
      </c>
      <c r="N9" s="40" t="s">
        <v>64</v>
      </c>
      <c r="O9" s="41">
        <v>100</v>
      </c>
      <c r="P9" s="42" t="s">
        <v>12</v>
      </c>
      <c r="Q9" s="41" t="s">
        <v>13</v>
      </c>
      <c r="R9" s="26"/>
      <c r="S9" s="56"/>
    </row>
    <row r="10" spans="1:19" ht="18.75">
      <c r="A10" s="55"/>
      <c r="B10" s="5"/>
      <c r="C10" s="5"/>
      <c r="D10" s="5"/>
      <c r="E10" s="40">
        <f ca="1">_XLL.ALEA.ENTRE.BORNES($U$2,$V$2)</f>
        <v>110</v>
      </c>
      <c r="F10" s="40" t="s">
        <v>64</v>
      </c>
      <c r="G10" s="41">
        <v>10</v>
      </c>
      <c r="H10" s="42" t="s">
        <v>12</v>
      </c>
      <c r="I10" s="41" t="s">
        <v>13</v>
      </c>
      <c r="J10" s="42"/>
      <c r="K10" s="40"/>
      <c r="L10" s="42"/>
      <c r="M10" s="40">
        <f ca="1">_XLL.ALEA.ENTRE.BORNES($U$2,$V$2)</f>
        <v>37</v>
      </c>
      <c r="N10" s="40" t="s">
        <v>64</v>
      </c>
      <c r="O10" s="41">
        <v>100</v>
      </c>
      <c r="P10" s="42" t="s">
        <v>12</v>
      </c>
      <c r="Q10" s="41" t="s">
        <v>13</v>
      </c>
      <c r="R10" s="5"/>
      <c r="S10" s="56"/>
    </row>
    <row r="11" spans="1:19" ht="18.75">
      <c r="A11" s="55"/>
      <c r="B11" s="5"/>
      <c r="C11" s="5"/>
      <c r="D11" s="5"/>
      <c r="E11" s="40">
        <f ca="1">_XLL.ALEA.ENTRE.BORNES($U$2,$V$2)</f>
        <v>81</v>
      </c>
      <c r="F11" s="40" t="s">
        <v>64</v>
      </c>
      <c r="G11" s="41">
        <v>10</v>
      </c>
      <c r="H11" s="42" t="s">
        <v>12</v>
      </c>
      <c r="I11" s="41" t="s">
        <v>13</v>
      </c>
      <c r="J11" s="42"/>
      <c r="K11" s="40"/>
      <c r="L11" s="42"/>
      <c r="M11" s="40">
        <f ca="1">_XLL.ALEA.ENTRE.BORNES($U$2,$V$2)</f>
        <v>53</v>
      </c>
      <c r="N11" s="40" t="s">
        <v>64</v>
      </c>
      <c r="O11" s="41">
        <v>100</v>
      </c>
      <c r="P11" s="42" t="s">
        <v>12</v>
      </c>
      <c r="Q11" s="41" t="s">
        <v>13</v>
      </c>
      <c r="R11" s="5"/>
      <c r="S11" s="56"/>
    </row>
    <row r="12" spans="1:19" ht="18.75">
      <c r="A12" s="55"/>
      <c r="B12" s="5"/>
      <c r="C12" s="5"/>
      <c r="D12" s="5"/>
      <c r="E12" s="40">
        <f ca="1">_XLL.ALEA.ENTRE.BORNES($U$2,$V$2)</f>
        <v>23</v>
      </c>
      <c r="F12" s="40" t="s">
        <v>64</v>
      </c>
      <c r="G12" s="41">
        <v>10</v>
      </c>
      <c r="H12" s="42" t="s">
        <v>12</v>
      </c>
      <c r="I12" s="41" t="s">
        <v>13</v>
      </c>
      <c r="J12" s="42"/>
      <c r="K12" s="40"/>
      <c r="L12" s="42"/>
      <c r="M12" s="40">
        <f ca="1">_XLL.ALEA.ENTRE.BORNES($U$2,$V$2)</f>
        <v>45</v>
      </c>
      <c r="N12" s="40" t="s">
        <v>64</v>
      </c>
      <c r="O12" s="41">
        <v>100</v>
      </c>
      <c r="P12" s="42" t="s">
        <v>12</v>
      </c>
      <c r="Q12" s="41" t="s">
        <v>13</v>
      </c>
      <c r="R12" s="5"/>
      <c r="S12" s="56"/>
    </row>
    <row r="13" spans="1:19" ht="18.75">
      <c r="A13" s="55"/>
      <c r="B13" s="5"/>
      <c r="C13" s="5"/>
      <c r="D13" s="5"/>
      <c r="E13" s="40">
        <f ca="1">_XLL.ALEA.ENTRE.BORNES($U$2,$V$2)</f>
        <v>77</v>
      </c>
      <c r="F13" s="40" t="s">
        <v>64</v>
      </c>
      <c r="G13" s="41">
        <v>10</v>
      </c>
      <c r="H13" s="42" t="s">
        <v>12</v>
      </c>
      <c r="I13" s="41" t="s">
        <v>13</v>
      </c>
      <c r="J13" s="42"/>
      <c r="K13" s="40"/>
      <c r="L13" s="42"/>
      <c r="M13" s="40">
        <f ca="1">_XLL.ALEA.ENTRE.BORNES($U$2,$V$2)</f>
        <v>40</v>
      </c>
      <c r="N13" s="40" t="s">
        <v>64</v>
      </c>
      <c r="O13" s="41">
        <v>100</v>
      </c>
      <c r="P13" s="42" t="s">
        <v>12</v>
      </c>
      <c r="Q13" s="41" t="s">
        <v>13</v>
      </c>
      <c r="R13" s="5"/>
      <c r="S13" s="56"/>
    </row>
    <row r="14" spans="1:19" ht="15">
      <c r="A14" s="5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6"/>
    </row>
    <row r="15" spans="1:19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6"/>
    </row>
    <row r="16" spans="1:19" ht="15">
      <c r="A16" s="5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</row>
    <row r="17" spans="1:19" ht="15">
      <c r="A17" s="55"/>
      <c r="B17" s="5" t="s">
        <v>89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6"/>
    </row>
    <row r="18" spans="1:19" ht="15">
      <c r="A18" s="55"/>
      <c r="B18" s="5" t="s">
        <v>90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6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88" t="s">
        <v>88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S21" s="52" t="s">
        <v>3</v>
      </c>
    </row>
    <row r="22" spans="1:19" ht="15" customHeight="1" hidden="1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10"/>
    </row>
    <row r="23" spans="1:19" ht="15">
      <c r="A23" s="30"/>
      <c r="B23" s="11"/>
      <c r="C23" s="5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4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6"/>
    </row>
    <row r="25" spans="1:19" ht="18.75">
      <c r="A25" s="55"/>
      <c r="B25" s="5"/>
      <c r="C25" s="21"/>
      <c r="D25" s="5"/>
      <c r="E25" s="40">
        <f ca="1">_XLL.ALEA.ENTRE.BORNES($U$2,$V$2)</f>
        <v>3</v>
      </c>
      <c r="F25" s="40" t="s">
        <v>64</v>
      </c>
      <c r="G25" s="41">
        <v>10</v>
      </c>
      <c r="H25" s="42" t="s">
        <v>12</v>
      </c>
      <c r="I25" s="41" t="s">
        <v>13</v>
      </c>
      <c r="J25" s="41"/>
      <c r="K25" s="40"/>
      <c r="L25" s="42"/>
      <c r="M25" s="40">
        <f ca="1">_XLL.ALEA.ENTRE.BORNES($U$2,$V$2)</f>
        <v>26</v>
      </c>
      <c r="N25" s="40" t="s">
        <v>64</v>
      </c>
      <c r="O25" s="41">
        <v>100</v>
      </c>
      <c r="P25" s="42" t="s">
        <v>12</v>
      </c>
      <c r="Q25" s="41" t="s">
        <v>13</v>
      </c>
      <c r="R25" s="5"/>
      <c r="S25" s="56"/>
    </row>
    <row r="26" spans="1:19" ht="18.75">
      <c r="A26" s="55"/>
      <c r="B26" s="5"/>
      <c r="C26" s="21"/>
      <c r="D26" s="5"/>
      <c r="E26" s="40">
        <f ca="1">_XLL.ALEA.ENTRE.BORNES($U$2,$V$2)</f>
        <v>79</v>
      </c>
      <c r="F26" s="40" t="s">
        <v>64</v>
      </c>
      <c r="G26" s="41">
        <v>10</v>
      </c>
      <c r="H26" s="42" t="s">
        <v>12</v>
      </c>
      <c r="I26" s="41" t="s">
        <v>13</v>
      </c>
      <c r="J26" s="42"/>
      <c r="K26" s="40"/>
      <c r="L26" s="42"/>
      <c r="M26" s="40">
        <f ca="1">_XLL.ALEA.ENTRE.BORNES($U$2,$V$2)</f>
        <v>93</v>
      </c>
      <c r="N26" s="40" t="s">
        <v>64</v>
      </c>
      <c r="O26" s="41">
        <v>100</v>
      </c>
      <c r="P26" s="42" t="s">
        <v>12</v>
      </c>
      <c r="Q26" s="41" t="s">
        <v>13</v>
      </c>
      <c r="R26" s="5"/>
      <c r="S26" s="56"/>
    </row>
    <row r="27" spans="1:19" ht="18.75">
      <c r="A27" s="55"/>
      <c r="B27" s="5"/>
      <c r="C27" s="21"/>
      <c r="D27" s="5"/>
      <c r="E27" s="40">
        <f ca="1">_XLL.ALEA.ENTRE.BORNES($U$2,$V$2)</f>
        <v>143</v>
      </c>
      <c r="F27" s="40" t="s">
        <v>64</v>
      </c>
      <c r="G27" s="41">
        <v>10</v>
      </c>
      <c r="H27" s="42" t="s">
        <v>12</v>
      </c>
      <c r="I27" s="41" t="s">
        <v>13</v>
      </c>
      <c r="J27" s="42"/>
      <c r="K27" s="40"/>
      <c r="L27" s="42"/>
      <c r="M27" s="40">
        <f ca="1">_XLL.ALEA.ENTRE.BORNES($U$2,$V$2)</f>
        <v>23</v>
      </c>
      <c r="N27" s="40" t="s">
        <v>64</v>
      </c>
      <c r="O27" s="41">
        <v>100</v>
      </c>
      <c r="P27" s="42" t="s">
        <v>12</v>
      </c>
      <c r="Q27" s="41" t="s">
        <v>13</v>
      </c>
      <c r="R27" s="5"/>
      <c r="S27" s="56"/>
    </row>
    <row r="28" spans="1:19" ht="18.75">
      <c r="A28" s="55"/>
      <c r="B28" s="5"/>
      <c r="C28" s="21"/>
      <c r="D28" s="5"/>
      <c r="E28" s="40">
        <f ca="1">_XLL.ALEA.ENTRE.BORNES($U$2,$V$2)</f>
        <v>112</v>
      </c>
      <c r="F28" s="40" t="s">
        <v>64</v>
      </c>
      <c r="G28" s="41">
        <v>10</v>
      </c>
      <c r="H28" s="42" t="s">
        <v>12</v>
      </c>
      <c r="I28" s="41" t="s">
        <v>13</v>
      </c>
      <c r="J28" s="42"/>
      <c r="K28" s="40"/>
      <c r="L28" s="42"/>
      <c r="M28" s="40">
        <f ca="1">_XLL.ALEA.ENTRE.BORNES($U$2,$V$2)</f>
        <v>31</v>
      </c>
      <c r="N28" s="40" t="s">
        <v>64</v>
      </c>
      <c r="O28" s="41">
        <v>100</v>
      </c>
      <c r="P28" s="42" t="s">
        <v>12</v>
      </c>
      <c r="Q28" s="41" t="s">
        <v>13</v>
      </c>
      <c r="R28" s="5"/>
      <c r="S28" s="56"/>
    </row>
    <row r="29" spans="1:19" ht="18.75">
      <c r="A29" s="55"/>
      <c r="B29" s="5"/>
      <c r="C29" s="21"/>
      <c r="D29" s="5"/>
      <c r="E29" s="40">
        <f ca="1">_XLL.ALEA.ENTRE.BORNES($U$2,$V$2)</f>
        <v>115</v>
      </c>
      <c r="F29" s="40" t="s">
        <v>64</v>
      </c>
      <c r="G29" s="41">
        <v>10</v>
      </c>
      <c r="H29" s="42" t="s">
        <v>12</v>
      </c>
      <c r="I29" s="41" t="s">
        <v>13</v>
      </c>
      <c r="J29" s="42"/>
      <c r="K29" s="40"/>
      <c r="L29" s="42"/>
      <c r="M29" s="40">
        <f ca="1">_XLL.ALEA.ENTRE.BORNES($U$2,$V$2)</f>
        <v>89</v>
      </c>
      <c r="N29" s="40" t="s">
        <v>64</v>
      </c>
      <c r="O29" s="41">
        <v>100</v>
      </c>
      <c r="P29" s="42" t="s">
        <v>12</v>
      </c>
      <c r="Q29" s="41" t="s">
        <v>13</v>
      </c>
      <c r="R29" s="5"/>
      <c r="S29" s="56"/>
    </row>
    <row r="30" spans="1:19" ht="15">
      <c r="A30" s="5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6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6"/>
    </row>
    <row r="32" spans="1:19" ht="15">
      <c r="A32" s="55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6"/>
    </row>
    <row r="33" spans="1:19" ht="15.75" customHeight="1">
      <c r="A33" s="55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31"/>
    </row>
    <row r="34" spans="1:19" ht="15">
      <c r="A34" s="55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31"/>
    </row>
    <row r="35" spans="1:19" ht="15">
      <c r="A35" s="5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6"/>
    </row>
    <row r="36" spans="1:19" ht="15">
      <c r="A36" s="5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4"/>
    </row>
    <row r="39" spans="1:19" ht="15">
      <c r="A39" s="19" t="s">
        <v>35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6"/>
    </row>
    <row r="40" spans="1:19" ht="15" customHeight="1">
      <c r="A40" s="5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6"/>
    </row>
    <row r="41" spans="1:19" ht="15">
      <c r="A41" s="5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6"/>
    </row>
    <row r="42" spans="1:19" ht="15">
      <c r="A42" s="5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6"/>
    </row>
    <row r="43" spans="1:19" ht="15">
      <c r="A43" s="5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6"/>
    </row>
    <row r="44" spans="1:19" ht="15">
      <c r="A44" s="5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6"/>
    </row>
    <row r="45" spans="1:19" ht="15">
      <c r="A45" s="5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6"/>
    </row>
    <row r="46" spans="1:19" ht="15">
      <c r="A46" s="5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6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8">
    <mergeCell ref="A21:R22"/>
    <mergeCell ref="J3:R3"/>
    <mergeCell ref="S5:S6"/>
    <mergeCell ref="A1:A4"/>
    <mergeCell ref="B1:R2"/>
    <mergeCell ref="S1:S4"/>
    <mergeCell ref="C4:R4"/>
    <mergeCell ref="A5:R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Y32" sqref="Y32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4.00390625" style="0" customWidth="1"/>
    <col min="6" max="6" width="2.140625" style="0" customWidth="1"/>
    <col min="7" max="7" width="3.42187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</cols>
  <sheetData>
    <row r="1" spans="1:22" ht="15.75" customHeight="1">
      <c r="A1" s="81"/>
      <c r="B1" s="69" t="s">
        <v>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65" t="s">
        <v>147</v>
      </c>
      <c r="T1" s="22" t="s">
        <v>7</v>
      </c>
      <c r="U1" s="23" t="s">
        <v>6</v>
      </c>
      <c r="V1" s="23" t="s">
        <v>8</v>
      </c>
    </row>
    <row r="2" spans="1:22" ht="15" customHeight="1">
      <c r="A2" s="8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  <c r="S2" s="66"/>
      <c r="T2" t="s">
        <v>9</v>
      </c>
      <c r="U2">
        <v>11</v>
      </c>
      <c r="V2">
        <v>60</v>
      </c>
    </row>
    <row r="3" spans="1:22" ht="15" customHeight="1">
      <c r="A3" s="82"/>
      <c r="B3" s="5"/>
      <c r="C3" s="34"/>
      <c r="D3" s="34"/>
      <c r="E3" s="34"/>
      <c r="F3" s="34"/>
      <c r="G3" s="34"/>
      <c r="H3" s="34"/>
      <c r="I3" s="34"/>
      <c r="J3" s="84" t="s">
        <v>152</v>
      </c>
      <c r="K3" s="84"/>
      <c r="L3" s="84"/>
      <c r="M3" s="84"/>
      <c r="N3" s="84"/>
      <c r="O3" s="84"/>
      <c r="P3" s="84"/>
      <c r="Q3" s="84"/>
      <c r="R3" s="85"/>
      <c r="S3" s="67"/>
      <c r="T3" t="s">
        <v>10</v>
      </c>
      <c r="U3" s="21">
        <v>11</v>
      </c>
      <c r="V3" s="21">
        <v>39</v>
      </c>
    </row>
    <row r="4" spans="1:19" ht="15" customHeight="1">
      <c r="A4" s="83"/>
      <c r="B4" s="51"/>
      <c r="C4" s="75" t="s">
        <v>151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68"/>
    </row>
    <row r="5" spans="1:19" ht="20.25" customHeight="1">
      <c r="A5" s="88" t="s">
        <v>92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86" t="s">
        <v>3</v>
      </c>
    </row>
    <row r="6" spans="1:19" ht="11.25" customHeight="1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  <c r="S6" s="87"/>
    </row>
    <row r="7" spans="1:19" ht="15">
      <c r="A7" s="5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4"/>
    </row>
    <row r="8" spans="1:19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6"/>
    </row>
    <row r="9" spans="1:19" ht="18.75">
      <c r="A9" s="55"/>
      <c r="B9" s="26"/>
      <c r="C9" s="5"/>
      <c r="D9" s="5"/>
      <c r="E9" s="40">
        <f ca="1">_XLL.ALEA.ENTRE.BORNES($U$2,$V$2)</f>
        <v>45</v>
      </c>
      <c r="F9" s="42" t="s">
        <v>11</v>
      </c>
      <c r="G9" s="40" t="s">
        <v>154</v>
      </c>
      <c r="H9" s="42" t="s">
        <v>12</v>
      </c>
      <c r="I9" s="41">
        <f ca="1">E9+_XLL.ALEA.ENTRE.BORNES($U$3,$V$3)</f>
        <v>70</v>
      </c>
      <c r="J9" s="41"/>
      <c r="K9" s="40"/>
      <c r="L9" s="42"/>
      <c r="M9" s="40">
        <f ca="1">_XLL.ALEA.ENTRE.BORNES($U$2,$V$2)</f>
        <v>30</v>
      </c>
      <c r="N9" s="42" t="s">
        <v>11</v>
      </c>
      <c r="O9" s="40" t="s">
        <v>154</v>
      </c>
      <c r="P9" s="42" t="s">
        <v>12</v>
      </c>
      <c r="Q9" s="41">
        <f ca="1">M9+_XLL.ALEA.ENTRE.BORNES($U$3,$V$3)</f>
        <v>64</v>
      </c>
      <c r="R9" s="26"/>
      <c r="S9" s="56"/>
    </row>
    <row r="10" spans="1:19" ht="18.75">
      <c r="A10" s="55"/>
      <c r="B10" s="5"/>
      <c r="C10" s="5"/>
      <c r="D10" s="5"/>
      <c r="E10" s="40">
        <f ca="1">_XLL.ALEA.ENTRE.BORNES($U$2,$V$2)</f>
        <v>43</v>
      </c>
      <c r="F10" s="42" t="s">
        <v>11</v>
      </c>
      <c r="G10" s="40" t="s">
        <v>154</v>
      </c>
      <c r="H10" s="42" t="s">
        <v>12</v>
      </c>
      <c r="I10" s="41">
        <f ca="1">E10+_XLL.ALEA.ENTRE.BORNES($U$3,$V$3)</f>
        <v>72</v>
      </c>
      <c r="J10" s="42"/>
      <c r="K10" s="40"/>
      <c r="L10" s="42"/>
      <c r="M10" s="40">
        <f ca="1">_XLL.ALEA.ENTRE.BORNES($U$2,$V$2)</f>
        <v>30</v>
      </c>
      <c r="N10" s="42" t="s">
        <v>11</v>
      </c>
      <c r="O10" s="40" t="s">
        <v>154</v>
      </c>
      <c r="P10" s="42" t="s">
        <v>12</v>
      </c>
      <c r="Q10" s="41">
        <f ca="1">M10+_XLL.ALEA.ENTRE.BORNES($U$3,$V$3)</f>
        <v>60</v>
      </c>
      <c r="R10" s="5"/>
      <c r="S10" s="56"/>
    </row>
    <row r="11" spans="1:19" ht="18.75">
      <c r="A11" s="55"/>
      <c r="B11" s="5"/>
      <c r="C11" s="5"/>
      <c r="D11" s="5"/>
      <c r="E11" s="40">
        <f ca="1">_XLL.ALEA.ENTRE.BORNES($U$2,$V$2)</f>
        <v>13</v>
      </c>
      <c r="F11" s="42" t="s">
        <v>11</v>
      </c>
      <c r="G11" s="40" t="s">
        <v>154</v>
      </c>
      <c r="H11" s="42" t="s">
        <v>12</v>
      </c>
      <c r="I11" s="41">
        <f ca="1">E11+_XLL.ALEA.ENTRE.BORNES($U$3,$V$3)</f>
        <v>39</v>
      </c>
      <c r="J11" s="42"/>
      <c r="K11" s="40"/>
      <c r="L11" s="42"/>
      <c r="M11" s="40">
        <f ca="1">_XLL.ALEA.ENTRE.BORNES($U$2,$V$2)</f>
        <v>30</v>
      </c>
      <c r="N11" s="42" t="s">
        <v>11</v>
      </c>
      <c r="O11" s="40" t="s">
        <v>154</v>
      </c>
      <c r="P11" s="42" t="s">
        <v>12</v>
      </c>
      <c r="Q11" s="41">
        <f ca="1">M11+_XLL.ALEA.ENTRE.BORNES($U$3,$V$3)</f>
        <v>53</v>
      </c>
      <c r="R11" s="5"/>
      <c r="S11" s="56"/>
    </row>
    <row r="12" spans="1:19" ht="18.75">
      <c r="A12" s="55"/>
      <c r="B12" s="5"/>
      <c r="C12" s="5"/>
      <c r="D12" s="5"/>
      <c r="E12" s="40">
        <f ca="1">_XLL.ALEA.ENTRE.BORNES($U$2,$V$2)</f>
        <v>22</v>
      </c>
      <c r="F12" s="42" t="s">
        <v>11</v>
      </c>
      <c r="G12" s="40" t="s">
        <v>154</v>
      </c>
      <c r="H12" s="42" t="s">
        <v>12</v>
      </c>
      <c r="I12" s="41">
        <f ca="1">E12+_XLL.ALEA.ENTRE.BORNES($U$3,$V$3)</f>
        <v>43</v>
      </c>
      <c r="J12" s="42"/>
      <c r="K12" s="40"/>
      <c r="L12" s="42"/>
      <c r="M12" s="40">
        <f ca="1">_XLL.ALEA.ENTRE.BORNES($U$2,$V$2)</f>
        <v>18</v>
      </c>
      <c r="N12" s="42" t="s">
        <v>11</v>
      </c>
      <c r="O12" s="40" t="s">
        <v>154</v>
      </c>
      <c r="P12" s="42" t="s">
        <v>12</v>
      </c>
      <c r="Q12" s="41">
        <f ca="1">M12+_XLL.ALEA.ENTRE.BORNES($U$3,$V$3)</f>
        <v>48</v>
      </c>
      <c r="R12" s="5"/>
      <c r="S12" s="56"/>
    </row>
    <row r="13" spans="1:19" ht="18.75">
      <c r="A13" s="55"/>
      <c r="B13" s="5"/>
      <c r="C13" s="5"/>
      <c r="D13" s="5"/>
      <c r="E13" s="40">
        <f ca="1">_XLL.ALEA.ENTRE.BORNES($U$2,$V$2)</f>
        <v>58</v>
      </c>
      <c r="F13" s="42" t="s">
        <v>11</v>
      </c>
      <c r="G13" s="40" t="s">
        <v>154</v>
      </c>
      <c r="H13" s="42" t="s">
        <v>12</v>
      </c>
      <c r="I13" s="41">
        <f ca="1">E13+_XLL.ALEA.ENTRE.BORNES($U$3,$V$3)</f>
        <v>96</v>
      </c>
      <c r="J13" s="42"/>
      <c r="K13" s="40"/>
      <c r="L13" s="42"/>
      <c r="M13" s="40">
        <f ca="1">_XLL.ALEA.ENTRE.BORNES($U$2,$V$2)</f>
        <v>51</v>
      </c>
      <c r="N13" s="42" t="s">
        <v>11</v>
      </c>
      <c r="O13" s="40" t="s">
        <v>154</v>
      </c>
      <c r="P13" s="42" t="s">
        <v>12</v>
      </c>
      <c r="Q13" s="41">
        <f ca="1">M13+_XLL.ALEA.ENTRE.BORNES($U$3,$V$3)</f>
        <v>82</v>
      </c>
      <c r="R13" s="5"/>
      <c r="S13" s="56"/>
    </row>
    <row r="14" spans="1:19" ht="15">
      <c r="A14" s="5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6"/>
    </row>
    <row r="15" spans="1:19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6"/>
    </row>
    <row r="16" spans="1:19" ht="15">
      <c r="A16" s="55"/>
      <c r="B16" s="5" t="s">
        <v>94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</row>
    <row r="17" spans="1:19" ht="15">
      <c r="A17" s="5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6"/>
    </row>
    <row r="18" spans="1:19" ht="15">
      <c r="A18" s="5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6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88" t="s">
        <v>93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S21" s="52" t="s">
        <v>3</v>
      </c>
    </row>
    <row r="22" spans="1:19" ht="15" customHeight="1" hidden="1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10"/>
    </row>
    <row r="23" spans="1:19" ht="15">
      <c r="A23" s="30"/>
      <c r="B23" s="11"/>
      <c r="C23" s="5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4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6"/>
    </row>
    <row r="25" spans="1:19" ht="18.75">
      <c r="A25" s="55"/>
      <c r="B25" s="5"/>
      <c r="C25" s="21"/>
      <c r="D25" s="5"/>
      <c r="E25" s="40">
        <f ca="1">_XLL.ALEA.ENTRE.BORNES($U$2,$V$2)</f>
        <v>51</v>
      </c>
      <c r="F25" s="42" t="s">
        <v>11</v>
      </c>
      <c r="G25" s="40" t="s">
        <v>154</v>
      </c>
      <c r="H25" s="42" t="s">
        <v>12</v>
      </c>
      <c r="I25" s="41">
        <f ca="1">E25+_XLL.ALEA.ENTRE.BORNES($U$3,$V$3)</f>
        <v>89</v>
      </c>
      <c r="J25" s="41"/>
      <c r="K25" s="40"/>
      <c r="L25" s="42"/>
      <c r="M25" s="40">
        <f ca="1">_XLL.ALEA.ENTRE.BORNES($U$2,$V$2)</f>
        <v>59</v>
      </c>
      <c r="N25" s="42" t="s">
        <v>11</v>
      </c>
      <c r="O25" s="40" t="s">
        <v>154</v>
      </c>
      <c r="P25" s="42" t="s">
        <v>12</v>
      </c>
      <c r="Q25" s="41">
        <f ca="1">M25+_XLL.ALEA.ENTRE.BORNES($U$3,$V$3)</f>
        <v>87</v>
      </c>
      <c r="R25" s="5"/>
      <c r="S25" s="56"/>
    </row>
    <row r="26" spans="1:19" ht="18.75">
      <c r="A26" s="55"/>
      <c r="B26" s="5"/>
      <c r="C26" s="21"/>
      <c r="D26" s="5"/>
      <c r="E26" s="40">
        <f ca="1">_XLL.ALEA.ENTRE.BORNES($U$2,$V$2)</f>
        <v>30</v>
      </c>
      <c r="F26" s="42" t="s">
        <v>11</v>
      </c>
      <c r="G26" s="40" t="s">
        <v>154</v>
      </c>
      <c r="H26" s="42" t="s">
        <v>12</v>
      </c>
      <c r="I26" s="41">
        <f ca="1">E26+_XLL.ALEA.ENTRE.BORNES($U$3,$V$3)</f>
        <v>53</v>
      </c>
      <c r="J26" s="42"/>
      <c r="K26" s="40"/>
      <c r="L26" s="42"/>
      <c r="M26" s="40">
        <f ca="1">_XLL.ALEA.ENTRE.BORNES($U$2,$V$2)</f>
        <v>45</v>
      </c>
      <c r="N26" s="42" t="s">
        <v>11</v>
      </c>
      <c r="O26" s="40" t="s">
        <v>154</v>
      </c>
      <c r="P26" s="42" t="s">
        <v>12</v>
      </c>
      <c r="Q26" s="41">
        <f ca="1">M26+_XLL.ALEA.ENTRE.BORNES($U$3,$V$3)</f>
        <v>60</v>
      </c>
      <c r="R26" s="5"/>
      <c r="S26" s="56"/>
    </row>
    <row r="27" spans="1:19" ht="18.75">
      <c r="A27" s="55"/>
      <c r="B27" s="5"/>
      <c r="C27" s="21"/>
      <c r="D27" s="5"/>
      <c r="E27" s="40">
        <f ca="1">_XLL.ALEA.ENTRE.BORNES($U$2,$V$2)</f>
        <v>14</v>
      </c>
      <c r="F27" s="42" t="s">
        <v>11</v>
      </c>
      <c r="G27" s="40" t="s">
        <v>154</v>
      </c>
      <c r="H27" s="42" t="s">
        <v>12</v>
      </c>
      <c r="I27" s="41">
        <f ca="1">E27+_XLL.ALEA.ENTRE.BORNES($U$3,$V$3)</f>
        <v>40</v>
      </c>
      <c r="J27" s="42"/>
      <c r="K27" s="40"/>
      <c r="L27" s="42"/>
      <c r="M27" s="40">
        <f ca="1">_XLL.ALEA.ENTRE.BORNES($U$2,$V$2)</f>
        <v>41</v>
      </c>
      <c r="N27" s="42" t="s">
        <v>11</v>
      </c>
      <c r="O27" s="40" t="s">
        <v>154</v>
      </c>
      <c r="P27" s="42" t="s">
        <v>12</v>
      </c>
      <c r="Q27" s="41">
        <f ca="1">M27+_XLL.ALEA.ENTRE.BORNES($U$3,$V$3)</f>
        <v>63</v>
      </c>
      <c r="R27" s="5"/>
      <c r="S27" s="56"/>
    </row>
    <row r="28" spans="1:19" ht="18.75">
      <c r="A28" s="55"/>
      <c r="B28" s="5"/>
      <c r="C28" s="21"/>
      <c r="D28" s="5"/>
      <c r="E28" s="40">
        <f ca="1">_XLL.ALEA.ENTRE.BORNES($U$2,$V$2)</f>
        <v>13</v>
      </c>
      <c r="F28" s="42" t="s">
        <v>11</v>
      </c>
      <c r="G28" s="40" t="s">
        <v>154</v>
      </c>
      <c r="H28" s="42" t="s">
        <v>12</v>
      </c>
      <c r="I28" s="41">
        <f ca="1">E28+_XLL.ALEA.ENTRE.BORNES($U$3,$V$3)</f>
        <v>45</v>
      </c>
      <c r="J28" s="42"/>
      <c r="K28" s="40"/>
      <c r="L28" s="42"/>
      <c r="M28" s="40">
        <f ca="1">_XLL.ALEA.ENTRE.BORNES($U$2,$V$2)</f>
        <v>21</v>
      </c>
      <c r="N28" s="42" t="s">
        <v>11</v>
      </c>
      <c r="O28" s="40" t="s">
        <v>154</v>
      </c>
      <c r="P28" s="42" t="s">
        <v>12</v>
      </c>
      <c r="Q28" s="41">
        <f ca="1">M28+_XLL.ALEA.ENTRE.BORNES($U$3,$V$3)</f>
        <v>51</v>
      </c>
      <c r="R28" s="5"/>
      <c r="S28" s="56"/>
    </row>
    <row r="29" spans="1:19" ht="18.75">
      <c r="A29" s="55"/>
      <c r="B29" s="5"/>
      <c r="C29" s="21"/>
      <c r="D29" s="5"/>
      <c r="E29" s="40">
        <f ca="1">_XLL.ALEA.ENTRE.BORNES($U$2,$V$2)</f>
        <v>56</v>
      </c>
      <c r="F29" s="42" t="s">
        <v>11</v>
      </c>
      <c r="G29" s="40" t="s">
        <v>154</v>
      </c>
      <c r="H29" s="42" t="s">
        <v>12</v>
      </c>
      <c r="I29" s="41">
        <f ca="1">E29+_XLL.ALEA.ENTRE.BORNES($U$3,$V$3)</f>
        <v>83</v>
      </c>
      <c r="J29" s="42"/>
      <c r="K29" s="40"/>
      <c r="L29" s="42"/>
      <c r="M29" s="40">
        <f ca="1">_XLL.ALEA.ENTRE.BORNES($U$2,$V$2)</f>
        <v>12</v>
      </c>
      <c r="N29" s="42" t="s">
        <v>11</v>
      </c>
      <c r="O29" s="40" t="s">
        <v>154</v>
      </c>
      <c r="P29" s="42" t="s">
        <v>12</v>
      </c>
      <c r="Q29" s="41">
        <f ca="1">M29+_XLL.ALEA.ENTRE.BORNES($U$3,$V$3)</f>
        <v>45</v>
      </c>
      <c r="R29" s="5"/>
      <c r="S29" s="56"/>
    </row>
    <row r="30" spans="1:19" ht="15">
      <c r="A30" s="5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6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6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6"/>
    </row>
    <row r="33" spans="1:19" ht="15.75" customHeight="1">
      <c r="A33" s="55"/>
      <c r="B33" s="5" t="s">
        <v>95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31"/>
    </row>
    <row r="34" spans="1:19" ht="15">
      <c r="A34" s="55"/>
      <c r="B34" s="5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31"/>
    </row>
    <row r="35" spans="1:19" ht="15">
      <c r="A35" s="5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6"/>
    </row>
    <row r="36" spans="1:19" ht="15">
      <c r="A36" s="5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4"/>
    </row>
    <row r="39" spans="1:19" ht="15">
      <c r="A39" s="19" t="s">
        <v>35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6"/>
    </row>
    <row r="40" spans="1:19" ht="15" customHeight="1">
      <c r="A40" s="5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6"/>
    </row>
    <row r="41" spans="1:19" ht="15">
      <c r="A41" s="5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6"/>
    </row>
    <row r="42" spans="1:19" ht="15">
      <c r="A42" s="5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6"/>
    </row>
    <row r="43" spans="1:19" ht="15">
      <c r="A43" s="5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6"/>
    </row>
    <row r="44" spans="1:19" ht="15">
      <c r="A44" s="5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6"/>
    </row>
    <row r="45" spans="1:19" ht="15">
      <c r="A45" s="5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6"/>
    </row>
    <row r="46" spans="1:19" ht="15">
      <c r="A46" s="5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6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8">
    <mergeCell ref="A21:R22"/>
    <mergeCell ref="J3:R3"/>
    <mergeCell ref="S5:S6"/>
    <mergeCell ref="A1:A4"/>
    <mergeCell ref="B1:R2"/>
    <mergeCell ref="S1:S4"/>
    <mergeCell ref="C4:R4"/>
    <mergeCell ref="A5:R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50"/>
  <sheetViews>
    <sheetView zoomScalePageLayoutView="0" workbookViewId="0" topLeftCell="A1">
      <selection activeCell="S25" sqref="S25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2.00390625" style="0" customWidth="1"/>
    <col min="5" max="5" width="4.00390625" style="0" customWidth="1"/>
    <col min="6" max="6" width="2.140625" style="0" customWidth="1"/>
    <col min="7" max="7" width="4.28125" style="0" customWidth="1"/>
    <col min="8" max="8" width="3.140625" style="0" customWidth="1"/>
    <col min="9" max="9" width="5.421875" style="0" customWidth="1"/>
    <col min="10" max="10" width="5.0039062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0" style="0" hidden="1" customWidth="1"/>
    <col min="24" max="24" width="4.7109375" style="0" hidden="1" customWidth="1"/>
    <col min="25" max="25" width="2.28125" style="0" hidden="1" customWidth="1"/>
    <col min="26" max="26" width="4.7109375" style="0" hidden="1" customWidth="1"/>
    <col min="27" max="27" width="2.140625" style="0" hidden="1" customWidth="1"/>
    <col min="28" max="32" width="4.7109375" style="0" hidden="1" customWidth="1"/>
    <col min="33" max="33" width="1.8515625" style="0" hidden="1" customWidth="1"/>
    <col min="34" max="34" width="4.7109375" style="0" hidden="1" customWidth="1"/>
    <col min="35" max="35" width="2.00390625" style="0" hidden="1" customWidth="1"/>
    <col min="36" max="36" width="4.7109375" style="0" hidden="1" customWidth="1"/>
  </cols>
  <sheetData>
    <row r="1" spans="1:36" ht="15.75" customHeight="1">
      <c r="A1" s="81"/>
      <c r="B1" s="69" t="s">
        <v>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65" t="s">
        <v>148</v>
      </c>
      <c r="T1" s="22" t="s">
        <v>7</v>
      </c>
      <c r="U1" s="23" t="s">
        <v>6</v>
      </c>
      <c r="V1" s="23" t="s">
        <v>8</v>
      </c>
      <c r="X1" s="21">
        <f ca="1">_XLL.ALEA.ENTRE.BORNES($U$2,$V$2)</f>
        <v>78</v>
      </c>
      <c r="Y1" s="5" t="s">
        <v>42</v>
      </c>
      <c r="Z1" s="21">
        <f ca="1">ROUNDDOWN(_XLL.ALEA.ENTRE.BORNES($U$3,X1-9),-1)+_XLL.ALEA.ENTRE.BORNES(X1-ROUNDDOWN(X1,-1),9)</f>
        <v>28</v>
      </c>
      <c r="AA1" s="5" t="s">
        <v>12</v>
      </c>
      <c r="AB1" s="26" t="s">
        <v>13</v>
      </c>
      <c r="AC1" s="26"/>
      <c r="AD1" s="21"/>
      <c r="AE1" s="5"/>
      <c r="AF1" s="21">
        <f ca="1">_XLL.ALEA.ENTRE.BORNES($U$2,$V$2)</f>
        <v>21</v>
      </c>
      <c r="AG1" s="5" t="s">
        <v>42</v>
      </c>
      <c r="AH1" s="21">
        <f ca="1">ROUNDDOWN(_XLL.ALEA.ENTRE.BORNES($U$3,AF1-9),-1)+_XLL.ALEA.ENTRE.BORNES(AF1-ROUNDDOWN(AF1,-1),9)</f>
        <v>7</v>
      </c>
      <c r="AI1" s="5" t="s">
        <v>12</v>
      </c>
      <c r="AJ1" s="26" t="s">
        <v>13</v>
      </c>
    </row>
    <row r="2" spans="1:36" ht="15" customHeight="1">
      <c r="A2" s="8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  <c r="S2" s="66"/>
      <c r="T2" t="s">
        <v>9</v>
      </c>
      <c r="U2">
        <v>20</v>
      </c>
      <c r="V2">
        <v>99</v>
      </c>
      <c r="X2" s="21">
        <f ca="1">_XLL.ALEA.ENTRE.BORNES($U$2,$V$2)</f>
        <v>26</v>
      </c>
      <c r="Y2" s="5" t="s">
        <v>42</v>
      </c>
      <c r="Z2" s="21">
        <f ca="1">ROUNDDOWN(_XLL.ALEA.ENTRE.BORNES($U$3,X2-9),-1)+_XLL.ALEA.ENTRE.BORNES(X2-ROUNDDOWN(X2,-1),9)</f>
        <v>17</v>
      </c>
      <c r="AA2" s="5" t="s">
        <v>12</v>
      </c>
      <c r="AB2" s="26" t="s">
        <v>13</v>
      </c>
      <c r="AC2" s="5"/>
      <c r="AD2" s="21"/>
      <c r="AE2" s="5"/>
      <c r="AF2" s="21">
        <f ca="1">_XLL.ALEA.ENTRE.BORNES($U$2,$V$2)</f>
        <v>91</v>
      </c>
      <c r="AG2" s="5" t="s">
        <v>42</v>
      </c>
      <c r="AH2" s="21">
        <f ca="1">ROUNDDOWN(_XLL.ALEA.ENTRE.BORNES($U$3,AF2-9),-1)+_XLL.ALEA.ENTRE.BORNES(AF2-ROUNDDOWN(AF2,-1),9)</f>
        <v>29</v>
      </c>
      <c r="AI2" s="5" t="s">
        <v>12</v>
      </c>
      <c r="AJ2" s="26" t="s">
        <v>13</v>
      </c>
    </row>
    <row r="3" spans="1:36" ht="15" customHeight="1">
      <c r="A3" s="82"/>
      <c r="B3" s="5"/>
      <c r="C3" s="58"/>
      <c r="D3" s="58"/>
      <c r="E3" s="58"/>
      <c r="F3" s="58"/>
      <c r="G3" s="58"/>
      <c r="H3" s="58"/>
      <c r="I3" s="58"/>
      <c r="J3" s="84" t="s">
        <v>152</v>
      </c>
      <c r="K3" s="84"/>
      <c r="L3" s="84"/>
      <c r="M3" s="84"/>
      <c r="N3" s="84"/>
      <c r="O3" s="84"/>
      <c r="P3" s="84"/>
      <c r="Q3" s="84"/>
      <c r="R3" s="85"/>
      <c r="S3" s="67"/>
      <c r="T3" t="s">
        <v>10</v>
      </c>
      <c r="U3" s="21">
        <v>1</v>
      </c>
      <c r="V3" s="21">
        <v>99</v>
      </c>
      <c r="X3" s="21">
        <f ca="1">_XLL.ALEA.ENTRE.BORNES($U$2,$V$2)</f>
        <v>61</v>
      </c>
      <c r="Y3" s="5" t="s">
        <v>42</v>
      </c>
      <c r="Z3" s="21">
        <f ca="1">ROUNDDOWN(_XLL.ALEA.ENTRE.BORNES($U$3,X3-9),-1)+_XLL.ALEA.ENTRE.BORNES(X3-ROUNDDOWN(X3,-1),9)</f>
        <v>23</v>
      </c>
      <c r="AA3" s="5" t="s">
        <v>12</v>
      </c>
      <c r="AB3" s="26" t="s">
        <v>13</v>
      </c>
      <c r="AC3" s="5"/>
      <c r="AD3" s="21"/>
      <c r="AE3" s="5"/>
      <c r="AF3" s="21">
        <f ca="1">_XLL.ALEA.ENTRE.BORNES($U$2,$V$2)</f>
        <v>32</v>
      </c>
      <c r="AG3" s="5" t="s">
        <v>42</v>
      </c>
      <c r="AH3" s="21">
        <f ca="1">ROUNDDOWN(_XLL.ALEA.ENTRE.BORNES($U$3,AF3-9),-1)+_XLL.ALEA.ENTRE.BORNES(AF3-ROUNDDOWN(AF3,-1),9)</f>
        <v>18</v>
      </c>
      <c r="AI3" s="5" t="s">
        <v>12</v>
      </c>
      <c r="AJ3" s="26" t="s">
        <v>13</v>
      </c>
    </row>
    <row r="4" spans="1:36" ht="15" customHeight="1">
      <c r="A4" s="83"/>
      <c r="B4" s="51"/>
      <c r="C4" s="75" t="s">
        <v>151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68"/>
      <c r="X4" s="21">
        <f ca="1">_XLL.ALEA.ENTRE.BORNES($U$2,$V$2)</f>
        <v>25</v>
      </c>
      <c r="Y4" s="5" t="s">
        <v>42</v>
      </c>
      <c r="Z4" s="21">
        <f ca="1">ROUNDDOWN(_XLL.ALEA.ENTRE.BORNES($U$3,X4-9),-1)+_XLL.ALEA.ENTRE.BORNES(X4-ROUNDDOWN(X4,-1),9)</f>
        <v>8</v>
      </c>
      <c r="AA4" s="5" t="s">
        <v>12</v>
      </c>
      <c r="AB4" s="26" t="s">
        <v>13</v>
      </c>
      <c r="AC4" s="5"/>
      <c r="AD4" s="21"/>
      <c r="AE4" s="5"/>
      <c r="AF4" s="21">
        <f ca="1">_XLL.ALEA.ENTRE.BORNES($U$2,$V$2)</f>
        <v>43</v>
      </c>
      <c r="AG4" s="5" t="s">
        <v>42</v>
      </c>
      <c r="AH4" s="21">
        <f ca="1">ROUNDDOWN(_XLL.ALEA.ENTRE.BORNES($U$3,AF4-9),-1)+_XLL.ALEA.ENTRE.BORNES(AF4-ROUNDDOWN(AF4,-1),9)</f>
        <v>28</v>
      </c>
      <c r="AI4" s="5" t="s">
        <v>12</v>
      </c>
      <c r="AJ4" s="26" t="s">
        <v>13</v>
      </c>
    </row>
    <row r="5" spans="1:36" ht="15">
      <c r="A5" s="77" t="s">
        <v>96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9"/>
      <c r="S5" s="86" t="s">
        <v>3</v>
      </c>
      <c r="X5" s="21">
        <f ca="1">_XLL.ALEA.ENTRE.BORNES($U$2,$V$2)</f>
        <v>96</v>
      </c>
      <c r="Y5" s="5" t="s">
        <v>42</v>
      </c>
      <c r="Z5" s="21">
        <f ca="1">ROUNDDOWN(_XLL.ALEA.ENTRE.BORNES($U$3,X5-9),-1)+_XLL.ALEA.ENTRE.BORNES(X5-ROUNDDOWN(X5,-1),9)</f>
        <v>89</v>
      </c>
      <c r="AA5" s="5" t="s">
        <v>12</v>
      </c>
      <c r="AB5" s="26" t="s">
        <v>13</v>
      </c>
      <c r="AC5" s="5"/>
      <c r="AD5" s="21"/>
      <c r="AE5" s="5"/>
      <c r="AF5" s="21">
        <f ca="1">_XLL.ALEA.ENTRE.BORNES($U$2,$V$2)</f>
        <v>86</v>
      </c>
      <c r="AG5" s="5" t="s">
        <v>42</v>
      </c>
      <c r="AH5" s="21">
        <f ca="1">ROUNDDOWN(_XLL.ALEA.ENTRE.BORNES($U$3,AF5-9),-1)+_XLL.ALEA.ENTRE.BORNES(AF5-ROUNDDOWN(AF5,-1),9)</f>
        <v>66</v>
      </c>
      <c r="AI5" s="5" t="s">
        <v>12</v>
      </c>
      <c r="AJ5" s="26" t="s">
        <v>13</v>
      </c>
    </row>
    <row r="6" spans="1:19" ht="15">
      <c r="A6" s="80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  <c r="S6" s="87"/>
    </row>
    <row r="7" spans="1:19" ht="15">
      <c r="A7" s="5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4"/>
    </row>
    <row r="8" spans="1:19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6"/>
    </row>
    <row r="9" spans="1:19" ht="18.75">
      <c r="A9" s="55"/>
      <c r="B9" s="26"/>
      <c r="C9" s="21"/>
      <c r="D9" s="5"/>
      <c r="E9" s="40">
        <f>IF(((X1-ROUNDDOWN(X1,-1))-(Z1-ROUNDDOWN(Z1,-1)))=0,X1-1,X1)</f>
        <v>77</v>
      </c>
      <c r="F9" s="42" t="s">
        <v>42</v>
      </c>
      <c r="G9" s="40">
        <f>IF(Z1&lt;10,Z1+10,Z1)</f>
        <v>28</v>
      </c>
      <c r="H9" s="42" t="s">
        <v>12</v>
      </c>
      <c r="I9" s="41" t="s">
        <v>13</v>
      </c>
      <c r="J9" s="41"/>
      <c r="K9" s="40"/>
      <c r="L9" s="42"/>
      <c r="M9" s="40">
        <f>IF(((AF1-ROUNDDOWN(AF1,-1))-(AH1-ROUNDDOWN(AH1,-1)))=0,AF1-1,AF1)</f>
        <v>21</v>
      </c>
      <c r="N9" s="42" t="s">
        <v>42</v>
      </c>
      <c r="O9" s="40">
        <f>IF(AH1&lt;10,AH1+10,AH1)</f>
        <v>17</v>
      </c>
      <c r="P9" s="42" t="s">
        <v>12</v>
      </c>
      <c r="Q9" s="41" t="s">
        <v>13</v>
      </c>
      <c r="R9" s="26"/>
      <c r="S9" s="56"/>
    </row>
    <row r="10" spans="1:19" ht="18.75">
      <c r="A10" s="55"/>
      <c r="B10" s="5"/>
      <c r="C10" s="21"/>
      <c r="D10" s="5"/>
      <c r="E10" s="40">
        <f>IF(((X2-ROUNDDOWN(X2,-1))-(Z2-ROUNDDOWN(Z2,-1)))=0,X2-1,X2)</f>
        <v>26</v>
      </c>
      <c r="F10" s="42" t="s">
        <v>42</v>
      </c>
      <c r="G10" s="40">
        <f>IF(Z2&lt;10,Z2+10,Z2)</f>
        <v>17</v>
      </c>
      <c r="H10" s="42" t="s">
        <v>12</v>
      </c>
      <c r="I10" s="41" t="s">
        <v>13</v>
      </c>
      <c r="J10" s="42"/>
      <c r="K10" s="40"/>
      <c r="L10" s="42"/>
      <c r="M10" s="40">
        <f>IF(((AF2-ROUNDDOWN(AF2,-1))-(AH2-ROUNDDOWN(AH2,-1)))=0,AF2-1,AF2)</f>
        <v>91</v>
      </c>
      <c r="N10" s="42" t="s">
        <v>42</v>
      </c>
      <c r="O10" s="40">
        <f>IF(AH2&lt;10,AH2+10,AH2)</f>
        <v>29</v>
      </c>
      <c r="P10" s="42" t="s">
        <v>12</v>
      </c>
      <c r="Q10" s="41" t="s">
        <v>13</v>
      </c>
      <c r="R10" s="5"/>
      <c r="S10" s="56"/>
    </row>
    <row r="11" spans="1:19" ht="18.75">
      <c r="A11" s="55"/>
      <c r="B11" s="5"/>
      <c r="C11" s="21"/>
      <c r="D11" s="5"/>
      <c r="E11" s="40">
        <f>IF(((X3-ROUNDDOWN(X3,-1))-(Z3-ROUNDDOWN(Z3,-1)))=0,X3-1,X3)</f>
        <v>61</v>
      </c>
      <c r="F11" s="42" t="s">
        <v>42</v>
      </c>
      <c r="G11" s="40">
        <f>IF(Z3&lt;10,Z3+10,Z3)</f>
        <v>23</v>
      </c>
      <c r="H11" s="42" t="s">
        <v>12</v>
      </c>
      <c r="I11" s="41" t="s">
        <v>13</v>
      </c>
      <c r="J11" s="42"/>
      <c r="K11" s="40"/>
      <c r="L11" s="42"/>
      <c r="M11" s="40">
        <f>IF(((AF3-ROUNDDOWN(AF3,-1))-(AH3-ROUNDDOWN(AH3,-1)))=0,AF3-1,AF3)</f>
        <v>32</v>
      </c>
      <c r="N11" s="42" t="s">
        <v>42</v>
      </c>
      <c r="O11" s="40">
        <f>IF(AH3&lt;10,AH3+10,AH3)</f>
        <v>18</v>
      </c>
      <c r="P11" s="42" t="s">
        <v>12</v>
      </c>
      <c r="Q11" s="41" t="s">
        <v>13</v>
      </c>
      <c r="R11" s="5"/>
      <c r="S11" s="56"/>
    </row>
    <row r="12" spans="1:19" ht="18.75">
      <c r="A12" s="55"/>
      <c r="B12" s="5"/>
      <c r="C12" s="21"/>
      <c r="D12" s="5"/>
      <c r="E12" s="40">
        <f>IF(((X4-ROUNDDOWN(X4,-1))-(Z4-ROUNDDOWN(Z4,-1)))=0,X4-1,X4)</f>
        <v>25</v>
      </c>
      <c r="F12" s="42" t="s">
        <v>42</v>
      </c>
      <c r="G12" s="40">
        <f>IF(Z4&lt;10,Z4+10,Z4)</f>
        <v>18</v>
      </c>
      <c r="H12" s="42" t="s">
        <v>12</v>
      </c>
      <c r="I12" s="41" t="s">
        <v>13</v>
      </c>
      <c r="J12" s="42"/>
      <c r="K12" s="40"/>
      <c r="L12" s="42"/>
      <c r="M12" s="40">
        <f>IF(((AF4-ROUNDDOWN(AF4,-1))-(AH4-ROUNDDOWN(AH4,-1)))=0,AF4-1,AF4)</f>
        <v>43</v>
      </c>
      <c r="N12" s="42" t="s">
        <v>42</v>
      </c>
      <c r="O12" s="40">
        <f>IF(AH4&lt;10,AH4+10,AH4)</f>
        <v>28</v>
      </c>
      <c r="P12" s="42" t="s">
        <v>12</v>
      </c>
      <c r="Q12" s="41" t="s">
        <v>13</v>
      </c>
      <c r="R12" s="5"/>
      <c r="S12" s="56"/>
    </row>
    <row r="13" spans="1:19" ht="18.75">
      <c r="A13" s="55"/>
      <c r="B13" s="5"/>
      <c r="C13" s="21"/>
      <c r="D13" s="5"/>
      <c r="E13" s="40">
        <f>IF(((X5-ROUNDDOWN(X5,-1))-(Z5-ROUNDDOWN(Z5,-1)))=0,X5-1,X5)</f>
        <v>96</v>
      </c>
      <c r="F13" s="42" t="s">
        <v>42</v>
      </c>
      <c r="G13" s="40">
        <f>IF(Z5&lt;10,Z5+10,Z5)</f>
        <v>89</v>
      </c>
      <c r="H13" s="42" t="s">
        <v>12</v>
      </c>
      <c r="I13" s="41" t="s">
        <v>13</v>
      </c>
      <c r="J13" s="42"/>
      <c r="K13" s="40"/>
      <c r="L13" s="42"/>
      <c r="M13" s="40">
        <f>IF(((AF5-ROUNDDOWN(AF5,-1))-(AH5-ROUNDDOWN(AH5,-1)))=0,AF5-1,AF5)</f>
        <v>85</v>
      </c>
      <c r="N13" s="42" t="s">
        <v>42</v>
      </c>
      <c r="O13" s="40">
        <f>IF(AH5&lt;10,AH5+10,AH5)</f>
        <v>66</v>
      </c>
      <c r="P13" s="42" t="s">
        <v>12</v>
      </c>
      <c r="Q13" s="41" t="s">
        <v>13</v>
      </c>
      <c r="R13" s="5"/>
      <c r="S13" s="56"/>
    </row>
    <row r="14" spans="1:19" ht="15">
      <c r="A14" s="5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6"/>
    </row>
    <row r="15" spans="1:19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6"/>
    </row>
    <row r="16" spans="1:19" ht="15" customHeight="1">
      <c r="A16" s="55"/>
      <c r="B16" s="94" t="s">
        <v>99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5"/>
    </row>
    <row r="17" spans="1:36" ht="15">
      <c r="A17" s="55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5"/>
      <c r="X17" s="21">
        <f ca="1">_XLL.ALEA.ENTRE.BORNES($U$2,$V$2)</f>
        <v>89</v>
      </c>
      <c r="Y17" s="5" t="s">
        <v>42</v>
      </c>
      <c r="Z17" s="21">
        <f ca="1">ROUNDDOWN(_XLL.ALEA.ENTRE.BORNES($U$3,X17-9),-1)+_XLL.ALEA.ENTRE.BORNES(X17-ROUNDDOWN(X17,-1),9)</f>
        <v>19</v>
      </c>
      <c r="AA17" s="5" t="s">
        <v>12</v>
      </c>
      <c r="AB17" s="26" t="s">
        <v>13</v>
      </c>
      <c r="AC17" s="26"/>
      <c r="AD17" s="21"/>
      <c r="AE17" s="5"/>
      <c r="AF17" s="21">
        <f ca="1">_XLL.ALEA.ENTRE.BORNES($U$2,$V$2)</f>
        <v>44</v>
      </c>
      <c r="AG17" s="5" t="s">
        <v>42</v>
      </c>
      <c r="AH17" s="21">
        <f ca="1">ROUNDDOWN(_XLL.ALEA.ENTRE.BORNES($U$3,AF17-9),-1)+_XLL.ALEA.ENTRE.BORNES(AF17-ROUNDDOWN(AF17,-1),9)</f>
        <v>5</v>
      </c>
      <c r="AI17" s="5" t="s">
        <v>12</v>
      </c>
      <c r="AJ17" s="26" t="s">
        <v>13</v>
      </c>
    </row>
    <row r="18" spans="1:36" ht="15">
      <c r="A18" s="55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5"/>
      <c r="X18" s="21">
        <f ca="1">_XLL.ALEA.ENTRE.BORNES($U$2,$V$2)</f>
        <v>67</v>
      </c>
      <c r="Y18" s="5" t="s">
        <v>42</v>
      </c>
      <c r="Z18" s="21">
        <f ca="1">ROUNDDOWN(_XLL.ALEA.ENTRE.BORNES($U$3,X18-9),-1)+_XLL.ALEA.ENTRE.BORNES(X18-ROUNDDOWN(X18,-1),9)</f>
        <v>7</v>
      </c>
      <c r="AA18" s="5" t="s">
        <v>12</v>
      </c>
      <c r="AB18" s="26" t="s">
        <v>13</v>
      </c>
      <c r="AC18" s="5"/>
      <c r="AD18" s="21"/>
      <c r="AE18" s="5"/>
      <c r="AF18" s="21">
        <f ca="1">_XLL.ALEA.ENTRE.BORNES($U$2,$V$2)</f>
        <v>44</v>
      </c>
      <c r="AG18" s="5" t="s">
        <v>42</v>
      </c>
      <c r="AH18" s="21">
        <f ca="1">ROUNDDOWN(_XLL.ALEA.ENTRE.BORNES($U$3,AF18-9),-1)+_XLL.ALEA.ENTRE.BORNES(AF18-ROUNDDOWN(AF18,-1),9)</f>
        <v>14</v>
      </c>
      <c r="AI18" s="5" t="s">
        <v>12</v>
      </c>
      <c r="AJ18" s="26" t="s">
        <v>13</v>
      </c>
    </row>
    <row r="19" spans="1:36" ht="15">
      <c r="A19" s="7"/>
      <c r="B19" s="5" t="s">
        <v>100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 s="21">
        <f ca="1">_XLL.ALEA.ENTRE.BORNES($U$2,$V$2)</f>
        <v>67</v>
      </c>
      <c r="Y19" s="5" t="s">
        <v>42</v>
      </c>
      <c r="Z19" s="21">
        <f ca="1">ROUNDDOWN(_XLL.ALEA.ENTRE.BORNES($U$3,X19-9),-1)+_XLL.ALEA.ENTRE.BORNES(X19-ROUNDDOWN(X19,-1),9)</f>
        <v>9</v>
      </c>
      <c r="AA19" s="5" t="s">
        <v>12</v>
      </c>
      <c r="AB19" s="26" t="s">
        <v>13</v>
      </c>
      <c r="AC19" s="5"/>
      <c r="AD19" s="21"/>
      <c r="AE19" s="5"/>
      <c r="AF19" s="21">
        <f ca="1">_XLL.ALEA.ENTRE.BORNES($U$2,$V$2)</f>
        <v>32</v>
      </c>
      <c r="AG19" s="5" t="s">
        <v>42</v>
      </c>
      <c r="AH19" s="21">
        <f ca="1">ROUNDDOWN(_XLL.ALEA.ENTRE.BORNES($U$3,AF19-9),-1)+_XLL.ALEA.ENTRE.BORNES(AF19-ROUNDDOWN(AF19,-1),9)</f>
        <v>8</v>
      </c>
      <c r="AI19" s="5" t="s">
        <v>12</v>
      </c>
      <c r="AJ19" s="26" t="s">
        <v>13</v>
      </c>
    </row>
    <row r="20" spans="1:36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 s="21">
        <f ca="1">_XLL.ALEA.ENTRE.BORNES($U$2,$V$2)</f>
        <v>85</v>
      </c>
      <c r="Y20" s="5" t="s">
        <v>42</v>
      </c>
      <c r="Z20" s="21">
        <f ca="1">ROUNDDOWN(_XLL.ALEA.ENTRE.BORNES($U$3,X20-9),-1)+_XLL.ALEA.ENTRE.BORNES(X20-ROUNDDOWN(X20,-1),9)</f>
        <v>25</v>
      </c>
      <c r="AA20" s="5" t="s">
        <v>12</v>
      </c>
      <c r="AB20" s="26" t="s">
        <v>13</v>
      </c>
      <c r="AC20" s="5"/>
      <c r="AD20" s="21"/>
      <c r="AE20" s="5"/>
      <c r="AF20" s="21">
        <f ca="1">_XLL.ALEA.ENTRE.BORNES($U$2,$V$2)</f>
        <v>21</v>
      </c>
      <c r="AG20" s="5" t="s">
        <v>42</v>
      </c>
      <c r="AH20" s="21">
        <f ca="1">ROUNDDOWN(_XLL.ALEA.ENTRE.BORNES($U$3,AF20-9),-1)+_XLL.ALEA.ENTRE.BORNES(AF20-ROUNDDOWN(AF20,-1),9)</f>
        <v>3</v>
      </c>
      <c r="AI20" s="5" t="s">
        <v>12</v>
      </c>
      <c r="AJ20" s="26" t="s">
        <v>13</v>
      </c>
    </row>
    <row r="21" spans="1:36" ht="15">
      <c r="A21" s="20" t="s">
        <v>97</v>
      </c>
      <c r="B21" s="25"/>
      <c r="C21" s="53"/>
      <c r="D21" s="11"/>
      <c r="E21" s="11"/>
      <c r="F21" s="11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86" t="s">
        <v>3</v>
      </c>
      <c r="X21" s="21">
        <f ca="1">_XLL.ALEA.ENTRE.BORNES($U$2,$V$2)</f>
        <v>68</v>
      </c>
      <c r="Y21" s="5" t="s">
        <v>42</v>
      </c>
      <c r="Z21" s="21">
        <f ca="1">ROUNDDOWN(_XLL.ALEA.ENTRE.BORNES($U$3,X21-9),-1)+_XLL.ALEA.ENTRE.BORNES(X21-ROUNDDOWN(X21,-1),9)</f>
        <v>38</v>
      </c>
      <c r="AA21" s="5" t="s">
        <v>12</v>
      </c>
      <c r="AB21" s="26" t="s">
        <v>13</v>
      </c>
      <c r="AC21" s="5"/>
      <c r="AD21" s="21"/>
      <c r="AE21" s="5"/>
      <c r="AF21" s="21">
        <f ca="1">_XLL.ALEA.ENTRE.BORNES($U$2,$V$2)</f>
        <v>78</v>
      </c>
      <c r="AG21" s="5" t="s">
        <v>42</v>
      </c>
      <c r="AH21" s="21">
        <f ca="1">ROUNDDOWN(_XLL.ALEA.ENTRE.BORNES($U$3,AF21-9),-1)+_XLL.ALEA.ENTRE.BORNES(AF21-ROUNDDOWN(AF21,-1),9)</f>
        <v>69</v>
      </c>
      <c r="AI21" s="5" t="s">
        <v>12</v>
      </c>
      <c r="AJ21" s="26" t="s">
        <v>13</v>
      </c>
    </row>
    <row r="22" spans="1:19" ht="15">
      <c r="A22" s="15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/>
      <c r="S22" s="87"/>
    </row>
    <row r="23" spans="1:19" ht="15">
      <c r="A23" s="12"/>
      <c r="B23" s="13"/>
      <c r="C23" s="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54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6"/>
    </row>
    <row r="25" spans="1:19" ht="18.75">
      <c r="A25" s="55"/>
      <c r="B25" s="5"/>
      <c r="C25" s="21"/>
      <c r="D25" s="5"/>
      <c r="E25" s="40">
        <f>IF(((X17-ROUNDDOWN(X17,-1))-(Z17-ROUNDDOWN(Z17,-1)))=0,X17-1,X17)</f>
        <v>88</v>
      </c>
      <c r="F25" s="42" t="s">
        <v>42</v>
      </c>
      <c r="G25" s="40">
        <f>IF(Z17&lt;10,Z17+10,Z17)</f>
        <v>19</v>
      </c>
      <c r="H25" s="42" t="s">
        <v>12</v>
      </c>
      <c r="I25" s="41" t="s">
        <v>13</v>
      </c>
      <c r="J25" s="41"/>
      <c r="K25" s="40"/>
      <c r="L25" s="42"/>
      <c r="M25" s="40">
        <f>IF(((AF17-ROUNDDOWN(AF17,-1))-(AH17-ROUNDDOWN(AH17,-1)))=0,AF17-1,AF17)</f>
        <v>44</v>
      </c>
      <c r="N25" s="42" t="s">
        <v>42</v>
      </c>
      <c r="O25" s="40">
        <f>IF(AH17&lt;10,AH17+10,AH17)</f>
        <v>15</v>
      </c>
      <c r="P25" s="42" t="s">
        <v>12</v>
      </c>
      <c r="Q25" s="41" t="s">
        <v>13</v>
      </c>
      <c r="R25" s="5"/>
      <c r="S25" s="56"/>
    </row>
    <row r="26" spans="1:19" ht="18.75">
      <c r="A26" s="55"/>
      <c r="B26" s="5"/>
      <c r="C26" s="21"/>
      <c r="D26" s="5"/>
      <c r="E26" s="40">
        <f>IF(((X18-ROUNDDOWN(X18,-1))-(Z18-ROUNDDOWN(Z18,-1)))=0,X18-1,X18)</f>
        <v>66</v>
      </c>
      <c r="F26" s="42" t="s">
        <v>42</v>
      </c>
      <c r="G26" s="40">
        <f>IF(Z18&lt;10,Z18+10,Z18)</f>
        <v>17</v>
      </c>
      <c r="H26" s="42" t="s">
        <v>12</v>
      </c>
      <c r="I26" s="41" t="s">
        <v>13</v>
      </c>
      <c r="J26" s="42"/>
      <c r="K26" s="40"/>
      <c r="L26" s="42"/>
      <c r="M26" s="40">
        <f>IF(((AF18-ROUNDDOWN(AF18,-1))-(AH18-ROUNDDOWN(AH18,-1)))=0,AF18-1,AF18)</f>
        <v>43</v>
      </c>
      <c r="N26" s="42" t="s">
        <v>42</v>
      </c>
      <c r="O26" s="40">
        <f>IF(AH18&lt;10,AH18+10,AH18)</f>
        <v>14</v>
      </c>
      <c r="P26" s="42" t="s">
        <v>12</v>
      </c>
      <c r="Q26" s="41" t="s">
        <v>13</v>
      </c>
      <c r="R26" s="5"/>
      <c r="S26" s="56"/>
    </row>
    <row r="27" spans="1:19" ht="18.75">
      <c r="A27" s="55"/>
      <c r="B27" s="5"/>
      <c r="C27" s="21"/>
      <c r="D27" s="5"/>
      <c r="E27" s="40">
        <f>IF(((X19-ROUNDDOWN(X19,-1))-(Z19-ROUNDDOWN(Z19,-1)))=0,X19-1,X19)</f>
        <v>67</v>
      </c>
      <c r="F27" s="42" t="s">
        <v>42</v>
      </c>
      <c r="G27" s="40">
        <f>IF(Z19&lt;10,Z19+10,Z19)</f>
        <v>19</v>
      </c>
      <c r="H27" s="42" t="s">
        <v>12</v>
      </c>
      <c r="I27" s="41" t="s">
        <v>13</v>
      </c>
      <c r="J27" s="42"/>
      <c r="K27" s="40"/>
      <c r="L27" s="42"/>
      <c r="M27" s="40">
        <f>IF(((AF19-ROUNDDOWN(AF19,-1))-(AH19-ROUNDDOWN(AH19,-1)))=0,AF19-1,AF19)</f>
        <v>32</v>
      </c>
      <c r="N27" s="42" t="s">
        <v>42</v>
      </c>
      <c r="O27" s="40">
        <f>IF(AH19&lt;10,AH19+10,AH19)</f>
        <v>18</v>
      </c>
      <c r="P27" s="42" t="s">
        <v>12</v>
      </c>
      <c r="Q27" s="41" t="s">
        <v>13</v>
      </c>
      <c r="R27" s="5"/>
      <c r="S27" s="56"/>
    </row>
    <row r="28" spans="1:19" ht="18.75">
      <c r="A28" s="55"/>
      <c r="B28" s="5"/>
      <c r="C28" s="21"/>
      <c r="D28" s="5"/>
      <c r="E28" s="40">
        <f>IF(((X20-ROUNDDOWN(X20,-1))-(Z20-ROUNDDOWN(Z20,-1)))=0,X20-1,X20)</f>
        <v>84</v>
      </c>
      <c r="F28" s="42" t="s">
        <v>42</v>
      </c>
      <c r="G28" s="40">
        <f>IF(Z20&lt;10,Z20+10,Z20)</f>
        <v>25</v>
      </c>
      <c r="H28" s="42" t="s">
        <v>12</v>
      </c>
      <c r="I28" s="41" t="s">
        <v>13</v>
      </c>
      <c r="J28" s="42"/>
      <c r="K28" s="40"/>
      <c r="L28" s="42"/>
      <c r="M28" s="40">
        <f>IF(((AF20-ROUNDDOWN(AF20,-1))-(AH20-ROUNDDOWN(AH20,-1)))=0,AF20-1,AF20)</f>
        <v>21</v>
      </c>
      <c r="N28" s="42" t="s">
        <v>42</v>
      </c>
      <c r="O28" s="40">
        <f>IF(AH20&lt;10,AH20+10,AH20)</f>
        <v>13</v>
      </c>
      <c r="P28" s="42" t="s">
        <v>12</v>
      </c>
      <c r="Q28" s="41" t="s">
        <v>13</v>
      </c>
      <c r="R28" s="5"/>
      <c r="S28" s="56"/>
    </row>
    <row r="29" spans="1:19" ht="18.75">
      <c r="A29" s="55"/>
      <c r="B29" s="5"/>
      <c r="C29" s="21"/>
      <c r="D29" s="5"/>
      <c r="E29" s="40">
        <f>IF(((X21-ROUNDDOWN(X21,-1))-(Z21-ROUNDDOWN(Z21,-1)))=0,X21-1,X21)</f>
        <v>67</v>
      </c>
      <c r="F29" s="42" t="s">
        <v>42</v>
      </c>
      <c r="G29" s="40">
        <f>IF(Z21&lt;10,Z21+10,Z21)</f>
        <v>38</v>
      </c>
      <c r="H29" s="42" t="s">
        <v>12</v>
      </c>
      <c r="I29" s="41" t="s">
        <v>13</v>
      </c>
      <c r="J29" s="42"/>
      <c r="K29" s="40"/>
      <c r="L29" s="42"/>
      <c r="M29" s="40">
        <f>IF(((AF21-ROUNDDOWN(AF21,-1))-(AH21-ROUNDDOWN(AH21,-1)))=0,AF21-1,AF21)</f>
        <v>78</v>
      </c>
      <c r="N29" s="42" t="s">
        <v>42</v>
      </c>
      <c r="O29" s="40">
        <f>IF(AH21&lt;10,AH21+10,AH21)</f>
        <v>69</v>
      </c>
      <c r="P29" s="42" t="s">
        <v>12</v>
      </c>
      <c r="Q29" s="41" t="s">
        <v>13</v>
      </c>
      <c r="R29" s="5"/>
      <c r="S29" s="56"/>
    </row>
    <row r="30" spans="1:19" ht="15">
      <c r="A30" s="5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6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6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6"/>
    </row>
    <row r="33" spans="1:19" ht="15">
      <c r="A33" s="55"/>
      <c r="B33" s="5" t="s">
        <v>101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6"/>
    </row>
    <row r="34" spans="1:20" ht="15" customHeight="1">
      <c r="A34" s="55"/>
      <c r="B34" s="5" t="s">
        <v>102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31"/>
      <c r="T34" s="29"/>
    </row>
    <row r="35" spans="1:20" ht="15">
      <c r="A35" s="55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31"/>
      <c r="T35" s="29"/>
    </row>
    <row r="36" spans="1:19" ht="15">
      <c r="A36" s="5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4"/>
    </row>
    <row r="39" spans="1:19" ht="15">
      <c r="A39" s="19" t="s">
        <v>35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6"/>
    </row>
    <row r="40" spans="1:19" ht="15" customHeight="1">
      <c r="A40" s="5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6"/>
    </row>
    <row r="41" spans="1:19" ht="15">
      <c r="A41" s="5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6"/>
    </row>
    <row r="42" spans="1:19" ht="15">
      <c r="A42" s="5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6"/>
    </row>
    <row r="43" spans="1:19" ht="15">
      <c r="A43" s="5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6"/>
    </row>
    <row r="44" spans="1:19" ht="15">
      <c r="A44" s="5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6"/>
    </row>
    <row r="45" spans="1:19" ht="15">
      <c r="A45" s="5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6"/>
    </row>
    <row r="46" spans="1:19" ht="15">
      <c r="A46" s="5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6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1">
    <mergeCell ref="C4:R4"/>
    <mergeCell ref="A5:R5"/>
    <mergeCell ref="J3:R3"/>
    <mergeCell ref="A6:R6"/>
    <mergeCell ref="B22:R22"/>
    <mergeCell ref="B16:S18"/>
    <mergeCell ref="S5:S6"/>
    <mergeCell ref="S21:S22"/>
    <mergeCell ref="A1:A4"/>
    <mergeCell ref="B1:R2"/>
    <mergeCell ref="S1:S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T1" sqref="T1:V16384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4.00390625" style="0" customWidth="1"/>
    <col min="6" max="6" width="2.140625" style="0" customWidth="1"/>
    <col min="7" max="7" width="4.140625" style="0" customWidth="1"/>
    <col min="8" max="8" width="3.140625" style="0" customWidth="1"/>
    <col min="9" max="9" width="5.421875" style="0" customWidth="1"/>
    <col min="10" max="10" width="4.57421875" style="0" customWidth="1"/>
    <col min="11" max="11" width="3.71093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5.281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</cols>
  <sheetData>
    <row r="1" spans="1:22" ht="15.75" customHeight="1">
      <c r="A1" s="81"/>
      <c r="B1" s="69" t="s">
        <v>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65" t="s">
        <v>91</v>
      </c>
      <c r="T1" s="22" t="s">
        <v>7</v>
      </c>
      <c r="U1" s="23" t="s">
        <v>6</v>
      </c>
      <c r="V1" s="23" t="s">
        <v>8</v>
      </c>
    </row>
    <row r="2" spans="1:22" ht="15" customHeight="1">
      <c r="A2" s="8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  <c r="S2" s="66"/>
      <c r="T2" t="s">
        <v>9</v>
      </c>
      <c r="U2">
        <v>10</v>
      </c>
      <c r="V2">
        <v>99</v>
      </c>
    </row>
    <row r="3" spans="1:22" ht="15" customHeight="1">
      <c r="A3" s="82"/>
      <c r="B3" s="5"/>
      <c r="C3" s="34"/>
      <c r="D3" s="34"/>
      <c r="E3" s="34"/>
      <c r="F3" s="34"/>
      <c r="G3" s="34"/>
      <c r="H3" s="34"/>
      <c r="I3" s="34"/>
      <c r="J3" s="84" t="s">
        <v>152</v>
      </c>
      <c r="K3" s="84"/>
      <c r="L3" s="84"/>
      <c r="M3" s="84"/>
      <c r="N3" s="84"/>
      <c r="O3" s="84"/>
      <c r="P3" s="84"/>
      <c r="Q3" s="84"/>
      <c r="R3" s="85"/>
      <c r="S3" s="67"/>
      <c r="T3" t="s">
        <v>10</v>
      </c>
      <c r="U3" s="21">
        <v>99</v>
      </c>
      <c r="V3" s="21">
        <v>1</v>
      </c>
    </row>
    <row r="4" spans="1:22" ht="15" customHeight="1">
      <c r="A4" s="83"/>
      <c r="B4" s="51"/>
      <c r="C4" s="75" t="s">
        <v>151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68"/>
      <c r="U4">
        <v>1</v>
      </c>
      <c r="V4">
        <v>9</v>
      </c>
    </row>
    <row r="5" spans="1:19" ht="20.25" customHeight="1">
      <c r="A5" s="88" t="s">
        <v>103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86" t="s">
        <v>3</v>
      </c>
    </row>
    <row r="6" spans="1:19" ht="11.25" customHeight="1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  <c r="S6" s="87"/>
    </row>
    <row r="7" spans="1:19" ht="15">
      <c r="A7" s="5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4"/>
    </row>
    <row r="8" spans="1:19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6"/>
    </row>
    <row r="9" spans="1:19" ht="18.75">
      <c r="A9" s="55"/>
      <c r="B9" s="26"/>
      <c r="C9" s="5"/>
      <c r="D9" s="5"/>
      <c r="E9" s="40">
        <f ca="1">INT(_XLL.ALEA.ENTRE.BORNES($U$2,$V$2)/10)*10</f>
        <v>40</v>
      </c>
      <c r="F9" s="40" t="s">
        <v>64</v>
      </c>
      <c r="G9" s="41">
        <f ca="1">10*INT((_XLL.ALEA.ENTRE.BORNES($U$4,$V$4)/10)*10)</f>
        <v>40</v>
      </c>
      <c r="H9" s="42" t="s">
        <v>12</v>
      </c>
      <c r="I9" s="41" t="s">
        <v>13</v>
      </c>
      <c r="J9" s="41"/>
      <c r="K9" s="40"/>
      <c r="L9" s="42"/>
      <c r="M9" s="40">
        <f ca="1">INT(_XLL.ALEA.ENTRE.BORNES($U$2,$V$2)/10)*10</f>
        <v>80</v>
      </c>
      <c r="N9" s="40" t="s">
        <v>64</v>
      </c>
      <c r="O9" s="41">
        <f ca="1">100*INT((_XLL.ALEA.ENTRE.BORNES($U$4,$V$4)/10)*10)</f>
        <v>100</v>
      </c>
      <c r="P9" s="42" t="s">
        <v>12</v>
      </c>
      <c r="Q9" s="41" t="s">
        <v>13</v>
      </c>
      <c r="R9" s="26"/>
      <c r="S9" s="56"/>
    </row>
    <row r="10" spans="1:19" ht="18.75">
      <c r="A10" s="55"/>
      <c r="B10" s="5"/>
      <c r="C10" s="5"/>
      <c r="D10" s="5"/>
      <c r="E10" s="40">
        <f ca="1">INT(_XLL.ALEA.ENTRE.BORNES($U$2,$V$2)/10)*10</f>
        <v>70</v>
      </c>
      <c r="F10" s="40" t="s">
        <v>64</v>
      </c>
      <c r="G10" s="41">
        <f ca="1">10*INT((_XLL.ALEA.ENTRE.BORNES($U$4,$V$4)/10)*10)</f>
        <v>90</v>
      </c>
      <c r="H10" s="42" t="s">
        <v>12</v>
      </c>
      <c r="I10" s="41" t="s">
        <v>13</v>
      </c>
      <c r="J10" s="42"/>
      <c r="K10" s="40"/>
      <c r="L10" s="42"/>
      <c r="M10" s="40">
        <f ca="1">_XLL.ALEA.ENTRE.BORNES($U$4,$V$4)</f>
        <v>8</v>
      </c>
      <c r="N10" s="40" t="s">
        <v>64</v>
      </c>
      <c r="O10" s="41">
        <f ca="1">100*INT((_XLL.ALEA.ENTRE.BORNES($U$4,$V$4)/10)*10)</f>
        <v>300</v>
      </c>
      <c r="P10" s="42" t="s">
        <v>12</v>
      </c>
      <c r="Q10" s="41" t="s">
        <v>13</v>
      </c>
      <c r="R10" s="5"/>
      <c r="S10" s="56"/>
    </row>
    <row r="11" spans="1:19" ht="18.75">
      <c r="A11" s="55"/>
      <c r="B11" s="5"/>
      <c r="C11" s="5"/>
      <c r="D11" s="5"/>
      <c r="E11" s="40">
        <f ca="1">INT(_XLL.ALEA.ENTRE.BORNES($U$2,$V$2)/10)*10</f>
        <v>10</v>
      </c>
      <c r="F11" s="40" t="s">
        <v>64</v>
      </c>
      <c r="G11" s="41">
        <f ca="1">10*INT((_XLL.ALEA.ENTRE.BORNES($U$4,$V$4)/10)*10)</f>
        <v>90</v>
      </c>
      <c r="H11" s="42" t="s">
        <v>12</v>
      </c>
      <c r="I11" s="41" t="s">
        <v>13</v>
      </c>
      <c r="J11" s="42"/>
      <c r="K11" s="40"/>
      <c r="L11" s="42"/>
      <c r="M11" s="40">
        <f ca="1">_XLL.ALEA.ENTRE.BORNES($U$4,$V$4)</f>
        <v>3</v>
      </c>
      <c r="N11" s="40" t="s">
        <v>64</v>
      </c>
      <c r="O11" s="41">
        <f ca="1">100*INT((_XLL.ALEA.ENTRE.BORNES($U$4,$V$4)/10)*10)</f>
        <v>700</v>
      </c>
      <c r="P11" s="42" t="s">
        <v>12</v>
      </c>
      <c r="Q11" s="41" t="s">
        <v>13</v>
      </c>
      <c r="R11" s="5"/>
      <c r="S11" s="56"/>
    </row>
    <row r="12" spans="1:19" ht="18.75">
      <c r="A12" s="55"/>
      <c r="B12" s="5"/>
      <c r="C12" s="5"/>
      <c r="D12" s="5"/>
      <c r="E12" s="40">
        <f ca="1">_XLL.ALEA.ENTRE.BORNES($U$4,$V$4)</f>
        <v>2</v>
      </c>
      <c r="F12" s="40" t="s">
        <v>64</v>
      </c>
      <c r="G12" s="41">
        <f ca="1">10*INT((_XLL.ALEA.ENTRE.BORNES($U$4,$V$4)/10)*10)</f>
        <v>50</v>
      </c>
      <c r="H12" s="42" t="s">
        <v>12</v>
      </c>
      <c r="I12" s="41" t="s">
        <v>13</v>
      </c>
      <c r="J12" s="42"/>
      <c r="K12" s="40"/>
      <c r="L12" s="42"/>
      <c r="M12" s="40">
        <f ca="1">INT(_XLL.ALEA.ENTRE.BORNES($U$2,$V$2)/10)*10</f>
        <v>70</v>
      </c>
      <c r="N12" s="40" t="s">
        <v>64</v>
      </c>
      <c r="O12" s="41">
        <f ca="1">100*INT((_XLL.ALEA.ENTRE.BORNES($U$4,$V$4)/10)*10)</f>
        <v>300</v>
      </c>
      <c r="P12" s="42" t="s">
        <v>12</v>
      </c>
      <c r="Q12" s="41" t="s">
        <v>13</v>
      </c>
      <c r="R12" s="5"/>
      <c r="S12" s="56"/>
    </row>
    <row r="13" spans="1:19" ht="18.75">
      <c r="A13" s="55"/>
      <c r="B13" s="5"/>
      <c r="C13" s="5"/>
      <c r="D13" s="5"/>
      <c r="E13" s="40">
        <f ca="1">_XLL.ALEA.ENTRE.BORNES($U$4,$V$4)</f>
        <v>6</v>
      </c>
      <c r="F13" s="40" t="s">
        <v>64</v>
      </c>
      <c r="G13" s="41">
        <f ca="1">10*INT((_XLL.ALEA.ENTRE.BORNES($U$4,$V$4)/10)*10)</f>
        <v>20</v>
      </c>
      <c r="H13" s="42" t="s">
        <v>12</v>
      </c>
      <c r="I13" s="41" t="s">
        <v>13</v>
      </c>
      <c r="J13" s="42"/>
      <c r="K13" s="40"/>
      <c r="L13" s="42"/>
      <c r="M13" s="40">
        <f ca="1">INT(_XLL.ALEA.ENTRE.BORNES($U$2,$V$2)/10)*10</f>
        <v>20</v>
      </c>
      <c r="N13" s="40" t="s">
        <v>64</v>
      </c>
      <c r="O13" s="41">
        <f ca="1">100*INT((_XLL.ALEA.ENTRE.BORNES($U$4,$V$4)/10)*10)</f>
        <v>200</v>
      </c>
      <c r="P13" s="42" t="s">
        <v>12</v>
      </c>
      <c r="Q13" s="41" t="s">
        <v>13</v>
      </c>
      <c r="R13" s="5"/>
      <c r="S13" s="56"/>
    </row>
    <row r="14" spans="1:19" ht="15">
      <c r="A14" s="5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6"/>
    </row>
    <row r="15" spans="1:19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6"/>
    </row>
    <row r="16" spans="1:19" ht="15">
      <c r="A16" s="55"/>
      <c r="B16" s="5" t="s">
        <v>119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</row>
    <row r="17" spans="1:19" ht="15">
      <c r="A17" s="5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6"/>
    </row>
    <row r="18" spans="1:19" ht="15">
      <c r="A18" s="55"/>
      <c r="B18" s="5"/>
      <c r="C18" s="5"/>
      <c r="D18" s="5"/>
      <c r="E18" s="5" t="s">
        <v>120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6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88" t="s">
        <v>104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S21" s="52" t="s">
        <v>3</v>
      </c>
    </row>
    <row r="22" spans="1:19" ht="15" customHeight="1" hidden="1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10"/>
    </row>
    <row r="23" spans="1:19" ht="15">
      <c r="A23" s="30"/>
      <c r="B23" s="11"/>
      <c r="C23" s="5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4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6"/>
    </row>
    <row r="25" spans="1:19" ht="18.75">
      <c r="A25" s="55"/>
      <c r="B25" s="5"/>
      <c r="C25" s="21"/>
      <c r="D25" s="5"/>
      <c r="E25" s="40">
        <f ca="1">INT(_XLL.ALEA.ENTRE.BORNES($U$2,$V$2)/10)*10</f>
        <v>60</v>
      </c>
      <c r="F25" s="40" t="s">
        <v>64</v>
      </c>
      <c r="G25" s="41">
        <f ca="1">10*INT((_XLL.ALEA.ENTRE.BORNES($U$4,$V$4)/10)*10)</f>
        <v>80</v>
      </c>
      <c r="H25" s="42" t="s">
        <v>12</v>
      </c>
      <c r="I25" s="41" t="s">
        <v>13</v>
      </c>
      <c r="J25" s="41"/>
      <c r="K25" s="40"/>
      <c r="L25" s="42"/>
      <c r="M25" s="40">
        <f ca="1">_XLL.ALEA.ENTRE.BORNES($U$4,$V$4)</f>
        <v>3</v>
      </c>
      <c r="N25" s="40" t="s">
        <v>64</v>
      </c>
      <c r="O25" s="41">
        <f ca="1">100*INT((_XLL.ALEA.ENTRE.BORNES($U$4,$V$4)/10)*10)</f>
        <v>200</v>
      </c>
      <c r="P25" s="42" t="s">
        <v>12</v>
      </c>
      <c r="Q25" s="41" t="s">
        <v>13</v>
      </c>
      <c r="R25" s="5"/>
      <c r="S25" s="56"/>
    </row>
    <row r="26" spans="1:19" ht="18.75">
      <c r="A26" s="55"/>
      <c r="B26" s="5"/>
      <c r="C26" s="21"/>
      <c r="D26" s="5"/>
      <c r="E26" s="40">
        <f ca="1">_XLL.ALEA.ENTRE.BORNES($U$4,$V$4)</f>
        <v>6</v>
      </c>
      <c r="F26" s="40" t="s">
        <v>64</v>
      </c>
      <c r="G26" s="41">
        <f ca="1">10*INT((_XLL.ALEA.ENTRE.BORNES($U$4,$V$4)/10)*10)</f>
        <v>20</v>
      </c>
      <c r="H26" s="42" t="s">
        <v>12</v>
      </c>
      <c r="I26" s="41" t="s">
        <v>13</v>
      </c>
      <c r="J26" s="42"/>
      <c r="K26" s="40"/>
      <c r="L26" s="42"/>
      <c r="M26" s="40">
        <f ca="1">INT(_XLL.ALEA.ENTRE.BORNES($U$2,$V$2)/10)*10</f>
        <v>60</v>
      </c>
      <c r="N26" s="40" t="s">
        <v>64</v>
      </c>
      <c r="O26" s="41">
        <f ca="1">100*INT((_XLL.ALEA.ENTRE.BORNES($U$4,$V$4)/10)*10)</f>
        <v>600</v>
      </c>
      <c r="P26" s="42" t="s">
        <v>12</v>
      </c>
      <c r="Q26" s="41" t="s">
        <v>13</v>
      </c>
      <c r="R26" s="5"/>
      <c r="S26" s="56"/>
    </row>
    <row r="27" spans="1:19" ht="18.75">
      <c r="A27" s="55"/>
      <c r="B27" s="5"/>
      <c r="C27" s="21"/>
      <c r="D27" s="5"/>
      <c r="E27" s="40">
        <f ca="1">_XLL.ALEA.ENTRE.BORNES($U$4,$V$4)</f>
        <v>7</v>
      </c>
      <c r="F27" s="40" t="s">
        <v>64</v>
      </c>
      <c r="G27" s="41">
        <f ca="1">10*INT((_XLL.ALEA.ENTRE.BORNES($U$4,$V$4)/10)*10)</f>
        <v>60</v>
      </c>
      <c r="H27" s="42" t="s">
        <v>12</v>
      </c>
      <c r="I27" s="41" t="s">
        <v>13</v>
      </c>
      <c r="J27" s="42"/>
      <c r="K27" s="40"/>
      <c r="L27" s="42"/>
      <c r="M27" s="40">
        <f ca="1">INT(_XLL.ALEA.ENTRE.BORNES($U$2,$V$2)/10)*10</f>
        <v>10</v>
      </c>
      <c r="N27" s="40" t="s">
        <v>64</v>
      </c>
      <c r="O27" s="41">
        <f ca="1">100*INT((_XLL.ALEA.ENTRE.BORNES($U$4,$V$4)/10)*10)</f>
        <v>200</v>
      </c>
      <c r="P27" s="42" t="s">
        <v>12</v>
      </c>
      <c r="Q27" s="41" t="s">
        <v>13</v>
      </c>
      <c r="R27" s="5"/>
      <c r="S27" s="56"/>
    </row>
    <row r="28" spans="1:19" ht="18.75">
      <c r="A28" s="55"/>
      <c r="B28" s="5"/>
      <c r="C28" s="21"/>
      <c r="D28" s="5"/>
      <c r="E28" s="40">
        <f ca="1">INT(_XLL.ALEA.ENTRE.BORNES($U$2,$V$2)/10)*10</f>
        <v>30</v>
      </c>
      <c r="F28" s="40" t="s">
        <v>64</v>
      </c>
      <c r="G28" s="41">
        <f ca="1">10*INT((_XLL.ALEA.ENTRE.BORNES($U$4,$V$4)/10)*10)</f>
        <v>60</v>
      </c>
      <c r="H28" s="42" t="s">
        <v>12</v>
      </c>
      <c r="I28" s="41" t="s">
        <v>13</v>
      </c>
      <c r="J28" s="42"/>
      <c r="K28" s="40"/>
      <c r="L28" s="42"/>
      <c r="M28" s="40">
        <f ca="1">_XLL.ALEA.ENTRE.BORNES($U$4,$V$4)</f>
        <v>2</v>
      </c>
      <c r="N28" s="40" t="s">
        <v>64</v>
      </c>
      <c r="O28" s="41">
        <f ca="1">100*INT((_XLL.ALEA.ENTRE.BORNES($U$4,$V$4)/10)*10)</f>
        <v>300</v>
      </c>
      <c r="P28" s="42" t="s">
        <v>12</v>
      </c>
      <c r="Q28" s="41" t="s">
        <v>13</v>
      </c>
      <c r="R28" s="5"/>
      <c r="S28" s="56"/>
    </row>
    <row r="29" spans="1:19" ht="18.75">
      <c r="A29" s="55"/>
      <c r="B29" s="5"/>
      <c r="C29" s="21"/>
      <c r="D29" s="5"/>
      <c r="E29" s="40">
        <f ca="1">INT(_XLL.ALEA.ENTRE.BORNES($U$2,$V$2)/10)*10</f>
        <v>90</v>
      </c>
      <c r="F29" s="40" t="s">
        <v>64</v>
      </c>
      <c r="G29" s="41">
        <f ca="1">10*INT((_XLL.ALEA.ENTRE.BORNES($U$4,$V$4)/10)*10)</f>
        <v>70</v>
      </c>
      <c r="H29" s="42" t="s">
        <v>12</v>
      </c>
      <c r="I29" s="41" t="s">
        <v>13</v>
      </c>
      <c r="J29" s="42"/>
      <c r="K29" s="40"/>
      <c r="L29" s="42"/>
      <c r="M29" s="40">
        <f ca="1">INT(_XLL.ALEA.ENTRE.BORNES($U$2,$V$2)/10)*10</f>
        <v>60</v>
      </c>
      <c r="N29" s="40" t="s">
        <v>64</v>
      </c>
      <c r="O29" s="41">
        <f ca="1">100*INT((_XLL.ALEA.ENTRE.BORNES($U$4,$V$4)/10)*10)</f>
        <v>600</v>
      </c>
      <c r="P29" s="42" t="s">
        <v>12</v>
      </c>
      <c r="Q29" s="41" t="s">
        <v>13</v>
      </c>
      <c r="R29" s="5"/>
      <c r="S29" s="56"/>
    </row>
    <row r="30" spans="1:19" ht="15">
      <c r="A30" s="5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6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6"/>
    </row>
    <row r="32" spans="1:19" ht="15">
      <c r="A32" s="55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6"/>
    </row>
    <row r="33" spans="1:19" ht="15.75" customHeight="1">
      <c r="A33" s="55"/>
      <c r="B33" s="5" t="s">
        <v>19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31"/>
    </row>
    <row r="34" spans="1:19" ht="15">
      <c r="A34" s="55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31"/>
    </row>
    <row r="35" spans="1:19" ht="15">
      <c r="A35" s="55"/>
      <c r="B35" s="5"/>
      <c r="C35" s="5"/>
      <c r="D35" s="5" t="s">
        <v>121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6"/>
    </row>
    <row r="36" spans="1:19" ht="15">
      <c r="A36" s="5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4"/>
    </row>
    <row r="39" spans="1:19" ht="15">
      <c r="A39" s="19" t="s">
        <v>35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6"/>
    </row>
    <row r="40" spans="1:19" ht="15" customHeight="1">
      <c r="A40" s="5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6"/>
    </row>
    <row r="41" spans="1:19" ht="15">
      <c r="A41" s="5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6"/>
    </row>
    <row r="42" spans="1:19" ht="15">
      <c r="A42" s="5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6"/>
    </row>
    <row r="43" spans="1:19" ht="15">
      <c r="A43" s="5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6"/>
    </row>
    <row r="44" spans="1:19" ht="15">
      <c r="A44" s="5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6"/>
    </row>
    <row r="45" spans="1:19" ht="15">
      <c r="A45" s="5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6"/>
    </row>
    <row r="46" spans="1:19" ht="15">
      <c r="A46" s="5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6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8">
    <mergeCell ref="A21:R22"/>
    <mergeCell ref="J3:R3"/>
    <mergeCell ref="S5:S6"/>
    <mergeCell ref="A1:A4"/>
    <mergeCell ref="B1:R2"/>
    <mergeCell ref="S1:S4"/>
    <mergeCell ref="C4:R4"/>
    <mergeCell ref="A5:R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0"/>
  <sheetViews>
    <sheetView zoomScale="120" zoomScaleNormal="120" zoomScalePageLayoutView="0" workbookViewId="0" topLeftCell="A1">
      <selection activeCell="G9" sqref="G9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421875" style="0" customWidth="1"/>
    <col min="5" max="5" width="4.28125" style="0" customWidth="1"/>
    <col min="6" max="6" width="2.140625" style="0" customWidth="1"/>
    <col min="7" max="7" width="4.0039062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11.421875" style="0" hidden="1" customWidth="1"/>
    <col min="24" max="24" width="5.00390625" style="0" hidden="1" customWidth="1"/>
    <col min="25" max="25" width="2.7109375" style="0" hidden="1" customWidth="1"/>
    <col min="26" max="26" width="4.140625" style="0" hidden="1" customWidth="1"/>
    <col min="27" max="27" width="1.8515625" style="0" hidden="1" customWidth="1"/>
    <col min="28" max="28" width="4.57421875" style="0" hidden="1" customWidth="1"/>
    <col min="29" max="29" width="1.7109375" style="0" hidden="1" customWidth="1"/>
    <col min="30" max="30" width="1.8515625" style="0" hidden="1" customWidth="1"/>
    <col min="31" max="31" width="2.00390625" style="0" hidden="1" customWidth="1"/>
    <col min="32" max="32" width="6.140625" style="0" hidden="1" customWidth="1"/>
    <col min="33" max="33" width="2.140625" style="0" hidden="1" customWidth="1"/>
    <col min="34" max="34" width="6.140625" style="0" hidden="1" customWidth="1"/>
    <col min="35" max="35" width="2.00390625" style="0" hidden="1" customWidth="1"/>
    <col min="36" max="36" width="6.140625" style="0" hidden="1" customWidth="1"/>
    <col min="37" max="37" width="0" style="0" hidden="1" customWidth="1"/>
  </cols>
  <sheetData>
    <row r="1" spans="1:36" ht="15.75" customHeight="1">
      <c r="A1" s="81"/>
      <c r="B1" s="69" t="s">
        <v>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65" t="s">
        <v>56</v>
      </c>
      <c r="T1" s="22" t="s">
        <v>7</v>
      </c>
      <c r="U1" s="23" t="s">
        <v>6</v>
      </c>
      <c r="V1" s="23" t="s">
        <v>8</v>
      </c>
      <c r="X1" s="21">
        <f ca="1">_XLL.ALEA.ENTRE.BORNES($U$2,$V$2)</f>
        <v>75</v>
      </c>
      <c r="Y1" s="5" t="s">
        <v>11</v>
      </c>
      <c r="Z1" s="21">
        <f ca="1">10*_XLL.ALEA.ENTRE.BORNES($U$3,$V$3)</f>
        <v>30</v>
      </c>
      <c r="AA1" s="5" t="s">
        <v>12</v>
      </c>
      <c r="AB1" s="26" t="s">
        <v>13</v>
      </c>
      <c r="AC1" s="26"/>
      <c r="AD1" s="21"/>
      <c r="AE1" s="5"/>
      <c r="AF1" s="21">
        <f ca="1">_XLL.ALEA.ENTRE.BORNES($U$2,$V$2)</f>
        <v>47</v>
      </c>
      <c r="AG1" s="5" t="s">
        <v>11</v>
      </c>
      <c r="AH1" s="21">
        <f ca="1">10*_XLL.ALEA.ENTRE.BORNES($U$3,$V$3)</f>
        <v>40</v>
      </c>
      <c r="AI1" s="5" t="s">
        <v>12</v>
      </c>
      <c r="AJ1" s="26" t="s">
        <v>13</v>
      </c>
    </row>
    <row r="2" spans="1:36" ht="15" customHeight="1">
      <c r="A2" s="8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  <c r="S2" s="66"/>
      <c r="T2" t="s">
        <v>9</v>
      </c>
      <c r="U2">
        <v>10</v>
      </c>
      <c r="V2">
        <v>89</v>
      </c>
      <c r="X2" s="21">
        <f ca="1">_XLL.ALEA.ENTRE.BORNES($U$2,$V$2)</f>
        <v>83</v>
      </c>
      <c r="Y2" s="5" t="s">
        <v>11</v>
      </c>
      <c r="Z2" s="21">
        <f ca="1">10*_XLL.ALEA.ENTRE.BORNES($U$3,$V$3)</f>
        <v>80</v>
      </c>
      <c r="AA2" s="5" t="s">
        <v>12</v>
      </c>
      <c r="AB2" s="26" t="s">
        <v>13</v>
      </c>
      <c r="AC2" s="5"/>
      <c r="AD2" s="21"/>
      <c r="AE2" s="5"/>
      <c r="AF2" s="21">
        <f ca="1">_XLL.ALEA.ENTRE.BORNES($U$2,$V$2)</f>
        <v>75</v>
      </c>
      <c r="AG2" s="5" t="s">
        <v>11</v>
      </c>
      <c r="AH2" s="21">
        <f ca="1">10*_XLL.ALEA.ENTRE.BORNES($U$3,$V$3)</f>
        <v>20</v>
      </c>
      <c r="AI2" s="5" t="s">
        <v>12</v>
      </c>
      <c r="AJ2" s="26" t="s">
        <v>13</v>
      </c>
    </row>
    <row r="3" spans="1:36" ht="15" customHeight="1">
      <c r="A3" s="82"/>
      <c r="B3" s="5"/>
      <c r="C3" s="34"/>
      <c r="D3" s="34"/>
      <c r="E3" s="34"/>
      <c r="F3" s="34"/>
      <c r="G3" s="34"/>
      <c r="H3" s="34"/>
      <c r="I3" s="34"/>
      <c r="J3" s="84" t="s">
        <v>152</v>
      </c>
      <c r="K3" s="84"/>
      <c r="L3" s="84"/>
      <c r="M3" s="84"/>
      <c r="N3" s="84"/>
      <c r="O3" s="84"/>
      <c r="P3" s="84"/>
      <c r="Q3" s="84"/>
      <c r="R3" s="85"/>
      <c r="S3" s="67"/>
      <c r="T3" t="s">
        <v>10</v>
      </c>
      <c r="U3" s="21">
        <v>1</v>
      </c>
      <c r="V3" s="21">
        <v>9</v>
      </c>
      <c r="X3" s="21">
        <f ca="1">_XLL.ALEA.ENTRE.BORNES($U$2,$V$2)</f>
        <v>43</v>
      </c>
      <c r="Y3" s="5" t="s">
        <v>11</v>
      </c>
      <c r="Z3" s="21">
        <f ca="1">10*_XLL.ALEA.ENTRE.BORNES($U$3,$V$3)</f>
        <v>90</v>
      </c>
      <c r="AA3" s="5" t="s">
        <v>12</v>
      </c>
      <c r="AB3" s="26" t="s">
        <v>13</v>
      </c>
      <c r="AC3" s="5"/>
      <c r="AD3" s="21"/>
      <c r="AE3" s="5"/>
      <c r="AF3" s="21">
        <f ca="1">_XLL.ALEA.ENTRE.BORNES($U$2,$V$2)</f>
        <v>35</v>
      </c>
      <c r="AG3" s="5" t="s">
        <v>11</v>
      </c>
      <c r="AH3" s="21">
        <f ca="1">10*_XLL.ALEA.ENTRE.BORNES($U$3,$V$3)</f>
        <v>50</v>
      </c>
      <c r="AI3" s="5" t="s">
        <v>12</v>
      </c>
      <c r="AJ3" s="26" t="s">
        <v>13</v>
      </c>
    </row>
    <row r="4" spans="1:36" ht="15" customHeight="1">
      <c r="A4" s="83"/>
      <c r="B4" s="35"/>
      <c r="C4" s="75" t="s">
        <v>150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68"/>
      <c r="X4" s="21">
        <f ca="1">_XLL.ALEA.ENTRE.BORNES($U$2,$V$2)</f>
        <v>86</v>
      </c>
      <c r="Y4" s="5" t="s">
        <v>11</v>
      </c>
      <c r="Z4" s="21">
        <f ca="1">10*_XLL.ALEA.ENTRE.BORNES($U$3,$V$3)</f>
        <v>10</v>
      </c>
      <c r="AA4" s="5" t="s">
        <v>12</v>
      </c>
      <c r="AB4" s="26" t="s">
        <v>13</v>
      </c>
      <c r="AC4" s="5"/>
      <c r="AD4" s="21"/>
      <c r="AE4" s="5"/>
      <c r="AF4" s="21">
        <f ca="1">_XLL.ALEA.ENTRE.BORNES($U$2,$V$2)</f>
        <v>27</v>
      </c>
      <c r="AG4" s="5" t="s">
        <v>11</v>
      </c>
      <c r="AH4" s="21">
        <f ca="1">10*_XLL.ALEA.ENTRE.BORNES($U$3,$V$3)</f>
        <v>10</v>
      </c>
      <c r="AI4" s="5" t="s">
        <v>12</v>
      </c>
      <c r="AJ4" s="26" t="s">
        <v>13</v>
      </c>
    </row>
    <row r="5" spans="1:36" ht="15">
      <c r="A5" s="77" t="s">
        <v>17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9"/>
      <c r="S5" s="86" t="s">
        <v>3</v>
      </c>
      <c r="X5" s="21">
        <f ca="1">_XLL.ALEA.ENTRE.BORNES($U$2,$V$2)</f>
        <v>31</v>
      </c>
      <c r="Y5" s="5" t="s">
        <v>11</v>
      </c>
      <c r="Z5" s="21">
        <f ca="1">10*_XLL.ALEA.ENTRE.BORNES($U$3,$V$3)</f>
        <v>80</v>
      </c>
      <c r="AA5" s="5" t="s">
        <v>12</v>
      </c>
      <c r="AB5" s="26" t="s">
        <v>13</v>
      </c>
      <c r="AC5" s="5"/>
      <c r="AD5" s="21"/>
      <c r="AE5" s="5"/>
      <c r="AF5" s="21">
        <f ca="1">_XLL.ALEA.ENTRE.BORNES($U$2,$V$2)</f>
        <v>11</v>
      </c>
      <c r="AG5" s="5" t="s">
        <v>11</v>
      </c>
      <c r="AH5" s="21">
        <f ca="1">10*_XLL.ALEA.ENTRE.BORNES($U$3,$V$3)</f>
        <v>10</v>
      </c>
      <c r="AI5" s="5" t="s">
        <v>12</v>
      </c>
      <c r="AJ5" s="26" t="s">
        <v>13</v>
      </c>
    </row>
    <row r="6" spans="1:19" ht="15">
      <c r="A6" s="80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  <c r="S6" s="87"/>
    </row>
    <row r="7" spans="1:36" ht="15">
      <c r="A7" s="3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37"/>
      <c r="X7" s="21">
        <f ca="1">_XLL.ALEA.ENTRE.BORNES($U$2,$V$2)</f>
        <v>76</v>
      </c>
      <c r="Y7" s="5" t="s">
        <v>11</v>
      </c>
      <c r="Z7" s="21">
        <f ca="1">10*_XLL.ALEA.ENTRE.BORNES($U$3,$V$3)</f>
        <v>80</v>
      </c>
      <c r="AA7" s="5" t="s">
        <v>12</v>
      </c>
      <c r="AB7" s="26" t="s">
        <v>13</v>
      </c>
      <c r="AC7" s="26"/>
      <c r="AD7" s="21"/>
      <c r="AE7" s="5"/>
      <c r="AF7" s="21">
        <f ca="1">_XLL.ALEA.ENTRE.BORNES($U$2,$V$2)</f>
        <v>57</v>
      </c>
      <c r="AG7" s="5" t="s">
        <v>11</v>
      </c>
      <c r="AH7" s="21">
        <f ca="1">10*_XLL.ALEA.ENTRE.BORNES($U$3,$V$3)</f>
        <v>70</v>
      </c>
      <c r="AI7" s="5" t="s">
        <v>12</v>
      </c>
      <c r="AJ7" s="26" t="s">
        <v>13</v>
      </c>
    </row>
    <row r="8" spans="1:36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39"/>
      <c r="X8" s="21">
        <f ca="1">_XLL.ALEA.ENTRE.BORNES($U$2,$V$2)</f>
        <v>67</v>
      </c>
      <c r="Y8" s="5" t="s">
        <v>11</v>
      </c>
      <c r="Z8" s="21">
        <f ca="1">10*_XLL.ALEA.ENTRE.BORNES($U$3,$V$3)</f>
        <v>80</v>
      </c>
      <c r="AA8" s="5" t="s">
        <v>12</v>
      </c>
      <c r="AB8" s="26" t="s">
        <v>13</v>
      </c>
      <c r="AC8" s="5"/>
      <c r="AD8" s="21"/>
      <c r="AE8" s="5"/>
      <c r="AF8" s="21">
        <f ca="1">_XLL.ALEA.ENTRE.BORNES($U$2,$V$2)</f>
        <v>56</v>
      </c>
      <c r="AG8" s="5" t="s">
        <v>11</v>
      </c>
      <c r="AH8" s="21">
        <f ca="1">10*_XLL.ALEA.ENTRE.BORNES($U$3,$V$3)</f>
        <v>50</v>
      </c>
      <c r="AI8" s="5" t="s">
        <v>12</v>
      </c>
      <c r="AJ8" s="26" t="s">
        <v>13</v>
      </c>
    </row>
    <row r="9" spans="1:36" ht="18.75">
      <c r="A9" s="38"/>
      <c r="B9" s="26"/>
      <c r="C9" s="21"/>
      <c r="D9" s="5"/>
      <c r="E9" s="40">
        <f>X1</f>
        <v>75</v>
      </c>
      <c r="F9" s="42" t="s">
        <v>11</v>
      </c>
      <c r="G9" s="40">
        <f ca="1">IF((X1+Z1)&gt;100,ROUNDDOWN(_XLL.ALEA.ENTRE.BORNES($U$3*10,ROUNDDOWN(100-X1,-1)),-1),Z1)</f>
        <v>10</v>
      </c>
      <c r="H9" s="42" t="s">
        <v>12</v>
      </c>
      <c r="I9" s="41" t="s">
        <v>13</v>
      </c>
      <c r="J9" s="41"/>
      <c r="K9" s="40"/>
      <c r="L9" s="42"/>
      <c r="M9" s="40">
        <f>AF1</f>
        <v>47</v>
      </c>
      <c r="N9" s="42" t="s">
        <v>11</v>
      </c>
      <c r="O9" s="40">
        <f ca="1">IF((AF1+AH1)&gt;100,ROUNDDOWN(_XLL.ALEA.ENTRE.BORNES($U$3*10,ROUNDDOWN(100-AF1,-1)),-1),AH1)</f>
        <v>40</v>
      </c>
      <c r="P9" s="42" t="s">
        <v>12</v>
      </c>
      <c r="Q9" s="41" t="s">
        <v>13</v>
      </c>
      <c r="R9" s="26"/>
      <c r="S9" s="39"/>
      <c r="X9" s="21">
        <f ca="1">_XLL.ALEA.ENTRE.BORNES($U$2,$V$2)</f>
        <v>68</v>
      </c>
      <c r="Y9" s="5" t="s">
        <v>11</v>
      </c>
      <c r="Z9" s="21">
        <f ca="1">10*_XLL.ALEA.ENTRE.BORNES($U$3,$V$3)</f>
        <v>20</v>
      </c>
      <c r="AA9" s="5" t="s">
        <v>12</v>
      </c>
      <c r="AB9" s="26" t="s">
        <v>13</v>
      </c>
      <c r="AC9" s="5"/>
      <c r="AD9" s="21"/>
      <c r="AE9" s="5"/>
      <c r="AF9" s="21">
        <f ca="1">_XLL.ALEA.ENTRE.BORNES($U$2,$V$2)</f>
        <v>58</v>
      </c>
      <c r="AG9" s="5" t="s">
        <v>11</v>
      </c>
      <c r="AH9" s="21">
        <f ca="1">10*_XLL.ALEA.ENTRE.BORNES($U$3,$V$3)</f>
        <v>10</v>
      </c>
      <c r="AI9" s="5" t="s">
        <v>12</v>
      </c>
      <c r="AJ9" s="26" t="s">
        <v>13</v>
      </c>
    </row>
    <row r="10" spans="1:36" ht="18.75">
      <c r="A10" s="38"/>
      <c r="B10" s="5"/>
      <c r="C10" s="21"/>
      <c r="D10" s="5"/>
      <c r="E10" s="40">
        <f>X2</f>
        <v>83</v>
      </c>
      <c r="F10" s="42" t="s">
        <v>11</v>
      </c>
      <c r="G10" s="40">
        <f ca="1">IF((X2+Z2)&gt;100,ROUNDDOWN(_XLL.ALEA.ENTRE.BORNES($U$3*10,ROUNDDOWN(100-X2,-1)),-1),Z2)</f>
        <v>10</v>
      </c>
      <c r="H10" s="42" t="s">
        <v>12</v>
      </c>
      <c r="I10" s="41" t="s">
        <v>13</v>
      </c>
      <c r="J10" s="42"/>
      <c r="K10" s="40"/>
      <c r="L10" s="42"/>
      <c r="M10" s="40">
        <f>AF2</f>
        <v>75</v>
      </c>
      <c r="N10" s="42" t="s">
        <v>11</v>
      </c>
      <c r="O10" s="40">
        <f ca="1">IF((AF2+AH2)&gt;100,ROUNDDOWN(_XLL.ALEA.ENTRE.BORNES($U$3*10,ROUNDDOWN(100-AF2,-1)),-1),AH2)</f>
        <v>20</v>
      </c>
      <c r="P10" s="42" t="s">
        <v>12</v>
      </c>
      <c r="Q10" s="41" t="s">
        <v>13</v>
      </c>
      <c r="R10" s="5"/>
      <c r="S10" s="39"/>
      <c r="X10" s="21">
        <f ca="1">_XLL.ALEA.ENTRE.BORNES($U$2,$V$2)</f>
        <v>89</v>
      </c>
      <c r="Y10" s="5" t="s">
        <v>11</v>
      </c>
      <c r="Z10" s="21">
        <f ca="1">10*_XLL.ALEA.ENTRE.BORNES($U$3,$V$3)</f>
        <v>80</v>
      </c>
      <c r="AA10" s="5" t="s">
        <v>12</v>
      </c>
      <c r="AB10" s="26" t="s">
        <v>13</v>
      </c>
      <c r="AC10" s="5"/>
      <c r="AD10" s="21"/>
      <c r="AE10" s="5"/>
      <c r="AF10" s="21">
        <f ca="1">_XLL.ALEA.ENTRE.BORNES($U$2,$V$2)</f>
        <v>18</v>
      </c>
      <c r="AG10" s="5" t="s">
        <v>11</v>
      </c>
      <c r="AH10" s="21">
        <f ca="1">10*_XLL.ALEA.ENTRE.BORNES($U$3,$V$3)</f>
        <v>40</v>
      </c>
      <c r="AI10" s="5" t="s">
        <v>12</v>
      </c>
      <c r="AJ10" s="26" t="s">
        <v>13</v>
      </c>
    </row>
    <row r="11" spans="1:36" ht="18.75">
      <c r="A11" s="38"/>
      <c r="B11" s="5"/>
      <c r="C11" s="21"/>
      <c r="D11" s="5"/>
      <c r="E11" s="40">
        <f>X3</f>
        <v>43</v>
      </c>
      <c r="F11" s="42" t="s">
        <v>11</v>
      </c>
      <c r="G11" s="40">
        <f ca="1">IF((X3+Z3)&gt;100,ROUNDDOWN(_XLL.ALEA.ENTRE.BORNES($U$3*10,ROUNDDOWN(100-X3,-1)),-1),Z3)</f>
        <v>30</v>
      </c>
      <c r="H11" s="42" t="s">
        <v>12</v>
      </c>
      <c r="I11" s="41" t="s">
        <v>13</v>
      </c>
      <c r="J11" s="42"/>
      <c r="K11" s="40"/>
      <c r="L11" s="42"/>
      <c r="M11" s="40">
        <f>AF3</f>
        <v>35</v>
      </c>
      <c r="N11" s="42" t="s">
        <v>11</v>
      </c>
      <c r="O11" s="40">
        <f ca="1">IF((AF3+AH3)&gt;100,ROUNDDOWN(_XLL.ALEA.ENTRE.BORNES($U$3*10,ROUNDDOWN(100-AF3,-1)),-1),AH3)</f>
        <v>50</v>
      </c>
      <c r="P11" s="42" t="s">
        <v>12</v>
      </c>
      <c r="Q11" s="41" t="s">
        <v>13</v>
      </c>
      <c r="R11" s="5"/>
      <c r="S11" s="39"/>
      <c r="X11" s="21">
        <f ca="1">_XLL.ALEA.ENTRE.BORNES($U$2,$V$2)</f>
        <v>46</v>
      </c>
      <c r="Y11" s="5" t="s">
        <v>11</v>
      </c>
      <c r="Z11" s="21">
        <f ca="1">10*_XLL.ALEA.ENTRE.BORNES($U$3,$V$3)</f>
        <v>30</v>
      </c>
      <c r="AA11" s="5" t="s">
        <v>12</v>
      </c>
      <c r="AB11" s="26" t="s">
        <v>13</v>
      </c>
      <c r="AC11" s="5"/>
      <c r="AD11" s="21"/>
      <c r="AE11" s="5"/>
      <c r="AF11" s="21">
        <f ca="1">_XLL.ALEA.ENTRE.BORNES($U$2,$V$2)</f>
        <v>32</v>
      </c>
      <c r="AG11" s="5" t="s">
        <v>11</v>
      </c>
      <c r="AH11" s="21">
        <f ca="1">10*_XLL.ALEA.ENTRE.BORNES($U$3,$V$3)</f>
        <v>20</v>
      </c>
      <c r="AI11" s="5" t="s">
        <v>12</v>
      </c>
      <c r="AJ11" s="26" t="s">
        <v>13</v>
      </c>
    </row>
    <row r="12" spans="1:19" ht="18.75">
      <c r="A12" s="38"/>
      <c r="B12" s="5"/>
      <c r="C12" s="21"/>
      <c r="D12" s="5"/>
      <c r="E12" s="40">
        <f>X4</f>
        <v>86</v>
      </c>
      <c r="F12" s="42" t="s">
        <v>11</v>
      </c>
      <c r="G12" s="40">
        <f ca="1">IF((X4+Z4)&gt;100,ROUNDDOWN(_XLL.ALEA.ENTRE.BORNES($U$3*10,ROUNDDOWN(100-X4,-1)),-1),Z4)</f>
        <v>10</v>
      </c>
      <c r="H12" s="42" t="s">
        <v>12</v>
      </c>
      <c r="I12" s="41" t="s">
        <v>13</v>
      </c>
      <c r="J12" s="42"/>
      <c r="K12" s="40"/>
      <c r="L12" s="42"/>
      <c r="M12" s="40">
        <f>AF4</f>
        <v>27</v>
      </c>
      <c r="N12" s="42" t="s">
        <v>11</v>
      </c>
      <c r="O12" s="40">
        <f ca="1">IF((AF4+AH4)&gt;100,ROUNDDOWN(_XLL.ALEA.ENTRE.BORNES($U$3*10,ROUNDDOWN(100-AF4,-1)),-1),AH4)</f>
        <v>10</v>
      </c>
      <c r="P12" s="42" t="s">
        <v>12</v>
      </c>
      <c r="Q12" s="41" t="s">
        <v>13</v>
      </c>
      <c r="R12" s="5"/>
      <c r="S12" s="39"/>
    </row>
    <row r="13" spans="1:19" ht="18.75">
      <c r="A13" s="38"/>
      <c r="B13" s="5"/>
      <c r="C13" s="21"/>
      <c r="D13" s="5"/>
      <c r="E13" s="40">
        <f>X5</f>
        <v>31</v>
      </c>
      <c r="F13" s="42" t="s">
        <v>11</v>
      </c>
      <c r="G13" s="40">
        <f ca="1">IF((X5+Z5)&gt;100,ROUNDDOWN(_XLL.ALEA.ENTRE.BORNES($U$3*10,ROUNDDOWN(100-X5,-1)),-1),Z5)</f>
        <v>60</v>
      </c>
      <c r="H13" s="42" t="s">
        <v>12</v>
      </c>
      <c r="I13" s="41" t="s">
        <v>13</v>
      </c>
      <c r="J13" s="42"/>
      <c r="K13" s="40"/>
      <c r="L13" s="42"/>
      <c r="M13" s="40">
        <f>AF5</f>
        <v>11</v>
      </c>
      <c r="N13" s="42" t="s">
        <v>11</v>
      </c>
      <c r="O13" s="40">
        <f ca="1">IF((AF5+AH5)&gt;100,ROUNDDOWN(_XLL.ALEA.ENTRE.BORNES($U$3*10,ROUNDDOWN(100-AF5,-1)),-1),AH5)</f>
        <v>10</v>
      </c>
      <c r="P13" s="42" t="s">
        <v>12</v>
      </c>
      <c r="Q13" s="41" t="s">
        <v>13</v>
      </c>
      <c r="R13" s="5"/>
      <c r="S13" s="39"/>
    </row>
    <row r="14" spans="1:19" ht="15">
      <c r="A14" s="3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39"/>
    </row>
    <row r="15" spans="1:19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39"/>
    </row>
    <row r="16" spans="1:19" ht="15">
      <c r="A16" s="3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39"/>
    </row>
    <row r="17" spans="1:19" ht="15">
      <c r="A17" s="38"/>
      <c r="B17" s="5"/>
      <c r="C17" s="5" t="s">
        <v>19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39"/>
    </row>
    <row r="18" spans="1:19" ht="15">
      <c r="A18" s="38"/>
      <c r="B18" s="5"/>
      <c r="C18" s="5"/>
      <c r="D18" s="5"/>
      <c r="E18" s="5" t="s">
        <v>20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39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15">
      <c r="A21" s="20" t="s">
        <v>18</v>
      </c>
      <c r="B21" s="25"/>
      <c r="C21" s="36"/>
      <c r="D21" s="11"/>
      <c r="E21" s="11"/>
      <c r="F21" s="11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86" t="s">
        <v>3</v>
      </c>
    </row>
    <row r="22" spans="1:19" ht="15">
      <c r="A22" s="15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/>
      <c r="S22" s="87"/>
    </row>
    <row r="23" spans="1:19" ht="15">
      <c r="A23" s="12"/>
      <c r="B23" s="13"/>
      <c r="C23" s="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37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39"/>
    </row>
    <row r="25" spans="1:19" ht="18.75">
      <c r="A25" s="38"/>
      <c r="B25" s="5"/>
      <c r="C25" s="21"/>
      <c r="D25" s="5"/>
      <c r="E25" s="40">
        <f>X7</f>
        <v>76</v>
      </c>
      <c r="F25" s="42" t="s">
        <v>11</v>
      </c>
      <c r="G25" s="40">
        <f ca="1">IF((X7+Z7)&gt;100,ROUNDDOWN(_XLL.ALEA.ENTRE.BORNES($U$3*10,ROUNDDOWN(100-X7,-1)),-1),Z7)</f>
        <v>10</v>
      </c>
      <c r="H25" s="42" t="s">
        <v>12</v>
      </c>
      <c r="I25" s="41" t="s">
        <v>13</v>
      </c>
      <c r="J25" s="41"/>
      <c r="K25" s="40"/>
      <c r="L25" s="42"/>
      <c r="M25" s="40">
        <f>AF7</f>
        <v>57</v>
      </c>
      <c r="N25" s="42" t="s">
        <v>11</v>
      </c>
      <c r="O25" s="40">
        <f ca="1">IF((AF7+AH7)&gt;100,ROUNDDOWN(_XLL.ALEA.ENTRE.BORNES($U$3*10,ROUNDDOWN(100-AF7,-1)),-1),AH7)</f>
        <v>20</v>
      </c>
      <c r="P25" s="42" t="s">
        <v>12</v>
      </c>
      <c r="Q25" s="41" t="s">
        <v>13</v>
      </c>
      <c r="R25" s="5"/>
      <c r="S25" s="39"/>
    </row>
    <row r="26" spans="1:19" ht="18.75">
      <c r="A26" s="38"/>
      <c r="B26" s="5"/>
      <c r="C26" s="21"/>
      <c r="D26" s="5"/>
      <c r="E26" s="40">
        <f>X8</f>
        <v>67</v>
      </c>
      <c r="F26" s="42" t="s">
        <v>11</v>
      </c>
      <c r="G26" s="40">
        <f ca="1">IF((X8+Z8)&gt;100,ROUNDDOWN(_XLL.ALEA.ENTRE.BORNES($U$3*10,ROUNDDOWN(100-X8,-1)),-1),Z8)</f>
        <v>20</v>
      </c>
      <c r="H26" s="42" t="s">
        <v>12</v>
      </c>
      <c r="I26" s="41" t="s">
        <v>13</v>
      </c>
      <c r="J26" s="42"/>
      <c r="K26" s="40"/>
      <c r="L26" s="42"/>
      <c r="M26" s="40">
        <f>AF8</f>
        <v>56</v>
      </c>
      <c r="N26" s="42" t="s">
        <v>11</v>
      </c>
      <c r="O26" s="40">
        <f ca="1">IF((AF8+AH8)&gt;100,ROUNDDOWN(_XLL.ALEA.ENTRE.BORNES($U$3*10,ROUNDDOWN(100-AF8,-1)),-1),AH8)</f>
        <v>30</v>
      </c>
      <c r="P26" s="42" t="s">
        <v>12</v>
      </c>
      <c r="Q26" s="41" t="s">
        <v>13</v>
      </c>
      <c r="R26" s="5"/>
      <c r="S26" s="39"/>
    </row>
    <row r="27" spans="1:19" ht="18.75">
      <c r="A27" s="38"/>
      <c r="B27" s="5"/>
      <c r="C27" s="21"/>
      <c r="D27" s="5"/>
      <c r="E27" s="40">
        <f>X9</f>
        <v>68</v>
      </c>
      <c r="F27" s="42" t="s">
        <v>11</v>
      </c>
      <c r="G27" s="40">
        <f ca="1">IF((X9+Z9)&gt;100,ROUNDDOWN(_XLL.ALEA.ENTRE.BORNES($U$3*10,ROUNDDOWN(100-X9,-1)),-1),Z9)</f>
        <v>20</v>
      </c>
      <c r="H27" s="42" t="s">
        <v>12</v>
      </c>
      <c r="I27" s="41" t="s">
        <v>13</v>
      </c>
      <c r="J27" s="42"/>
      <c r="K27" s="40"/>
      <c r="L27" s="42"/>
      <c r="M27" s="40">
        <f>AF9</f>
        <v>58</v>
      </c>
      <c r="N27" s="42" t="s">
        <v>11</v>
      </c>
      <c r="O27" s="40">
        <f ca="1">IF((AF9+AH9)&gt;100,ROUNDDOWN(_XLL.ALEA.ENTRE.BORNES($U$3*10,ROUNDDOWN(100-AF9,-1)),-1),AH9)</f>
        <v>10</v>
      </c>
      <c r="P27" s="42" t="s">
        <v>12</v>
      </c>
      <c r="Q27" s="41" t="s">
        <v>13</v>
      </c>
      <c r="R27" s="5"/>
      <c r="S27" s="39"/>
    </row>
    <row r="28" spans="1:19" ht="18.75">
      <c r="A28" s="38"/>
      <c r="B28" s="5"/>
      <c r="C28" s="21"/>
      <c r="D28" s="5"/>
      <c r="E28" s="40">
        <f>X10</f>
        <v>89</v>
      </c>
      <c r="F28" s="42" t="s">
        <v>11</v>
      </c>
      <c r="G28" s="40">
        <f ca="1">IF((X10+Z10)&gt;100,ROUNDDOWN(_XLL.ALEA.ENTRE.BORNES($U$3*10,ROUNDDOWN(100-X10,-1)),-1),Z10)</f>
        <v>10</v>
      </c>
      <c r="H28" s="42" t="s">
        <v>12</v>
      </c>
      <c r="I28" s="41" t="s">
        <v>13</v>
      </c>
      <c r="J28" s="42"/>
      <c r="K28" s="40"/>
      <c r="L28" s="42"/>
      <c r="M28" s="40">
        <f>AF10</f>
        <v>18</v>
      </c>
      <c r="N28" s="42" t="s">
        <v>11</v>
      </c>
      <c r="O28" s="40">
        <f ca="1">IF((AF10+AH10)&gt;100,ROUNDDOWN(_XLL.ALEA.ENTRE.BORNES($U$3*10,ROUNDDOWN(100-AF10,-1)),-1),AH10)</f>
        <v>40</v>
      </c>
      <c r="P28" s="42" t="s">
        <v>12</v>
      </c>
      <c r="Q28" s="41" t="s">
        <v>13</v>
      </c>
      <c r="R28" s="5"/>
      <c r="S28" s="39"/>
    </row>
    <row r="29" spans="1:19" ht="18.75">
      <c r="A29" s="38"/>
      <c r="B29" s="5"/>
      <c r="C29" s="21"/>
      <c r="D29" s="5"/>
      <c r="E29" s="40">
        <f>X11</f>
        <v>46</v>
      </c>
      <c r="F29" s="42" t="s">
        <v>11</v>
      </c>
      <c r="G29" s="40">
        <f ca="1">IF((X11+Z11)&gt;100,ROUNDDOWN(_XLL.ALEA.ENTRE.BORNES($U$3*10,ROUNDDOWN(100-X11,-1)),-1),Z11)</f>
        <v>30</v>
      </c>
      <c r="H29" s="42" t="s">
        <v>12</v>
      </c>
      <c r="I29" s="41" t="s">
        <v>13</v>
      </c>
      <c r="J29" s="42"/>
      <c r="K29" s="40"/>
      <c r="L29" s="42"/>
      <c r="M29" s="40">
        <f>AF11</f>
        <v>32</v>
      </c>
      <c r="N29" s="42" t="s">
        <v>11</v>
      </c>
      <c r="O29" s="40">
        <f ca="1">IF((AF11+AH11)&gt;100,ROUNDDOWN(_XLL.ALEA.ENTRE.BORNES($U$3*10,ROUNDDOWN(100-AF11,-1)),-1),AH11)</f>
        <v>20</v>
      </c>
      <c r="P29" s="42" t="s">
        <v>12</v>
      </c>
      <c r="Q29" s="41" t="s">
        <v>13</v>
      </c>
      <c r="R29" s="5"/>
      <c r="S29" s="39"/>
    </row>
    <row r="30" spans="1:19" ht="15">
      <c r="A30" s="38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39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39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39"/>
    </row>
    <row r="33" spans="1:19" ht="15">
      <c r="A33" s="3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39"/>
    </row>
    <row r="34" spans="1:19" ht="15">
      <c r="A34" s="38"/>
      <c r="B34" s="5" t="s">
        <v>21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39"/>
    </row>
    <row r="35" spans="1:19" ht="15">
      <c r="A35" s="38"/>
      <c r="B35" s="5"/>
      <c r="C35" s="5"/>
      <c r="D35" s="5" t="s">
        <v>22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39"/>
    </row>
    <row r="36" spans="1:19" ht="15">
      <c r="A36" s="38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7"/>
    </row>
    <row r="39" spans="1:19" ht="15">
      <c r="A39" s="19" t="s">
        <v>35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39"/>
    </row>
    <row r="40" spans="1:19" ht="15" customHeight="1">
      <c r="A40" s="38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39"/>
    </row>
    <row r="41" spans="1:19" ht="15">
      <c r="A41" s="38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39"/>
    </row>
    <row r="42" spans="1:19" ht="15">
      <c r="A42" s="38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39"/>
    </row>
    <row r="43" spans="1:19" ht="15">
      <c r="A43" s="38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39"/>
    </row>
    <row r="44" spans="1:19" ht="15">
      <c r="A44" s="38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39"/>
    </row>
    <row r="45" spans="1:19" ht="15">
      <c r="A45" s="3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39"/>
    </row>
    <row r="46" spans="1:19" ht="15">
      <c r="A46" s="38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39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0">
    <mergeCell ref="A6:R6"/>
    <mergeCell ref="B22:R22"/>
    <mergeCell ref="A1:A4"/>
    <mergeCell ref="B1:R2"/>
    <mergeCell ref="S1:S4"/>
    <mergeCell ref="C4:R4"/>
    <mergeCell ref="A5:R5"/>
    <mergeCell ref="J3:R3"/>
    <mergeCell ref="S5:S6"/>
    <mergeCell ref="S21:S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S25" sqref="S25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5.28125" style="0" customWidth="1"/>
    <col min="6" max="6" width="3.00390625" style="0" customWidth="1"/>
    <col min="7" max="7" width="5.28125" style="0" customWidth="1"/>
    <col min="8" max="8" width="4.00390625" style="0" customWidth="1"/>
    <col min="9" max="9" width="4.8515625" style="0" customWidth="1"/>
    <col min="10" max="10" width="2.28125" style="0" customWidth="1"/>
    <col min="11" max="11" width="1.8515625" style="0" customWidth="1"/>
    <col min="12" max="12" width="2.7109375" style="0" customWidth="1"/>
    <col min="13" max="13" width="5.28125" style="0" customWidth="1"/>
    <col min="14" max="14" width="2.7109375" style="0" customWidth="1"/>
    <col min="15" max="15" width="5.8515625" style="0" customWidth="1"/>
    <col min="16" max="16" width="3.8515625" style="0" customWidth="1"/>
    <col min="17" max="17" width="5.7109375" style="0" customWidth="1"/>
    <col min="18" max="18" width="3.28125" style="0" customWidth="1"/>
    <col min="19" max="19" width="14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</cols>
  <sheetData>
    <row r="1" spans="1:22" ht="15.75" customHeight="1">
      <c r="A1" s="81"/>
      <c r="B1" s="69" t="s">
        <v>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65" t="s">
        <v>98</v>
      </c>
      <c r="T1" s="22" t="s">
        <v>7</v>
      </c>
      <c r="U1" s="23" t="s">
        <v>6</v>
      </c>
      <c r="V1" s="23" t="s">
        <v>8</v>
      </c>
    </row>
    <row r="2" spans="1:22" ht="15" customHeight="1">
      <c r="A2" s="8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  <c r="S2" s="66"/>
      <c r="T2" t="s">
        <v>9</v>
      </c>
      <c r="U2">
        <v>2</v>
      </c>
      <c r="V2">
        <v>49</v>
      </c>
    </row>
    <row r="3" spans="1:22" ht="15" customHeight="1">
      <c r="A3" s="82"/>
      <c r="B3" s="5"/>
      <c r="C3" s="34"/>
      <c r="D3" s="34"/>
      <c r="E3" s="34"/>
      <c r="F3" s="34"/>
      <c r="G3" s="34"/>
      <c r="H3" s="34"/>
      <c r="I3" s="34"/>
      <c r="J3" s="84" t="s">
        <v>152</v>
      </c>
      <c r="K3" s="84"/>
      <c r="L3" s="84"/>
      <c r="M3" s="84"/>
      <c r="N3" s="84"/>
      <c r="O3" s="84"/>
      <c r="P3" s="84"/>
      <c r="Q3" s="84"/>
      <c r="R3" s="85"/>
      <c r="S3" s="67"/>
      <c r="T3" t="s">
        <v>10</v>
      </c>
      <c r="U3" s="21">
        <v>10</v>
      </c>
      <c r="V3" s="21">
        <v>15</v>
      </c>
    </row>
    <row r="4" spans="1:19" ht="15" customHeight="1">
      <c r="A4" s="83"/>
      <c r="B4" s="51"/>
      <c r="C4" s="75" t="s">
        <v>151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68"/>
    </row>
    <row r="5" spans="1:19" ht="20.25" customHeight="1">
      <c r="A5" s="88" t="s">
        <v>117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86" t="s">
        <v>3</v>
      </c>
    </row>
    <row r="6" spans="1:19" ht="11.25" customHeight="1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  <c r="S6" s="87"/>
    </row>
    <row r="7" spans="1:19" ht="15">
      <c r="A7" s="5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4"/>
    </row>
    <row r="8" spans="1:19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6"/>
    </row>
    <row r="9" spans="1:19" ht="18.75">
      <c r="A9" s="55"/>
      <c r="B9" s="26"/>
      <c r="C9" s="5"/>
      <c r="D9" s="5"/>
      <c r="E9" s="40" t="s">
        <v>115</v>
      </c>
      <c r="F9" s="40"/>
      <c r="G9" s="41">
        <f ca="1">_XLL.ALEA.ENTRE.BORNES($U$2,$V$2)*4</f>
        <v>84</v>
      </c>
      <c r="H9" s="42" t="s">
        <v>12</v>
      </c>
      <c r="I9" s="41" t="s">
        <v>13</v>
      </c>
      <c r="J9" s="41"/>
      <c r="K9" s="40"/>
      <c r="L9" s="42"/>
      <c r="M9" s="40" t="s">
        <v>116</v>
      </c>
      <c r="N9" s="40"/>
      <c r="O9" s="41">
        <f ca="1">_XLL.ALEA.ENTRE.BORNES($U$2,$V$2)*4</f>
        <v>20</v>
      </c>
      <c r="P9" s="42" t="s">
        <v>12</v>
      </c>
      <c r="Q9" s="41" t="s">
        <v>13</v>
      </c>
      <c r="R9" s="26"/>
      <c r="S9" s="56"/>
    </row>
    <row r="10" spans="1:19" ht="18.75">
      <c r="A10" s="55"/>
      <c r="B10" s="5"/>
      <c r="C10" s="5"/>
      <c r="D10" s="5"/>
      <c r="E10" s="40" t="s">
        <v>115</v>
      </c>
      <c r="F10" s="40"/>
      <c r="G10" s="41">
        <f ca="1">_XLL.ALEA.ENTRE.BORNES($U$2,$V$2)*4</f>
        <v>120</v>
      </c>
      <c r="H10" s="42" t="s">
        <v>12</v>
      </c>
      <c r="I10" s="41" t="s">
        <v>13</v>
      </c>
      <c r="J10" s="42"/>
      <c r="K10" s="40"/>
      <c r="L10" s="42"/>
      <c r="M10" s="40" t="s">
        <v>116</v>
      </c>
      <c r="N10" s="40"/>
      <c r="O10" s="41">
        <f ca="1">_XLL.ALEA.ENTRE.BORNES($U$2,$V$2)*4</f>
        <v>8</v>
      </c>
      <c r="P10" s="42" t="s">
        <v>12</v>
      </c>
      <c r="Q10" s="41" t="s">
        <v>13</v>
      </c>
      <c r="R10" s="5"/>
      <c r="S10" s="56"/>
    </row>
    <row r="11" spans="1:19" ht="18.75">
      <c r="A11" s="55"/>
      <c r="B11" s="5"/>
      <c r="C11" s="5"/>
      <c r="D11" s="5"/>
      <c r="E11" s="40" t="s">
        <v>115</v>
      </c>
      <c r="F11" s="40"/>
      <c r="G11" s="41">
        <f ca="1">_XLL.ALEA.ENTRE.BORNES($U$2,$V$2)*4</f>
        <v>92</v>
      </c>
      <c r="H11" s="42" t="s">
        <v>12</v>
      </c>
      <c r="I11" s="41" t="s">
        <v>13</v>
      </c>
      <c r="J11" s="42"/>
      <c r="K11" s="40"/>
      <c r="L11" s="42"/>
      <c r="M11" s="40" t="s">
        <v>116</v>
      </c>
      <c r="N11" s="40"/>
      <c r="O11" s="41">
        <f ca="1">_XLL.ALEA.ENTRE.BORNES($U$2,$V$2)*4</f>
        <v>124</v>
      </c>
      <c r="P11" s="42" t="s">
        <v>12</v>
      </c>
      <c r="Q11" s="41" t="s">
        <v>13</v>
      </c>
      <c r="R11" s="5"/>
      <c r="S11" s="56"/>
    </row>
    <row r="12" spans="1:19" ht="18.75">
      <c r="A12" s="55"/>
      <c r="B12" s="5"/>
      <c r="C12" s="5"/>
      <c r="D12" s="5"/>
      <c r="E12" s="40" t="s">
        <v>115</v>
      </c>
      <c r="F12" s="40"/>
      <c r="G12" s="41">
        <f ca="1">_XLL.ALEA.ENTRE.BORNES($U$2,$V$2)*4</f>
        <v>180</v>
      </c>
      <c r="H12" s="42" t="s">
        <v>12</v>
      </c>
      <c r="I12" s="41" t="s">
        <v>13</v>
      </c>
      <c r="J12" s="42"/>
      <c r="K12" s="40"/>
      <c r="L12" s="42"/>
      <c r="M12" s="40" t="s">
        <v>116</v>
      </c>
      <c r="N12" s="40"/>
      <c r="O12" s="41">
        <f ca="1">_XLL.ALEA.ENTRE.BORNES($U$2,$V$2)*4</f>
        <v>20</v>
      </c>
      <c r="P12" s="42" t="s">
        <v>12</v>
      </c>
      <c r="Q12" s="41" t="s">
        <v>13</v>
      </c>
      <c r="R12" s="5"/>
      <c r="S12" s="56"/>
    </row>
    <row r="13" spans="1:19" ht="18.75">
      <c r="A13" s="55"/>
      <c r="B13" s="5"/>
      <c r="C13" s="5"/>
      <c r="D13" s="5"/>
      <c r="E13" s="40" t="s">
        <v>115</v>
      </c>
      <c r="F13" s="40"/>
      <c r="G13" s="41">
        <f ca="1">_XLL.ALEA.ENTRE.BORNES($U$2,$V$2)*4</f>
        <v>20</v>
      </c>
      <c r="H13" s="42" t="s">
        <v>12</v>
      </c>
      <c r="I13" s="41" t="s">
        <v>13</v>
      </c>
      <c r="J13" s="42"/>
      <c r="K13" s="40"/>
      <c r="L13" s="42"/>
      <c r="M13" s="40" t="s">
        <v>116</v>
      </c>
      <c r="N13" s="40"/>
      <c r="O13" s="41">
        <f ca="1">_XLL.ALEA.ENTRE.BORNES($U$2,$V$2)*4</f>
        <v>76</v>
      </c>
      <c r="P13" s="42" t="s">
        <v>12</v>
      </c>
      <c r="Q13" s="41" t="s">
        <v>13</v>
      </c>
      <c r="R13" s="5"/>
      <c r="S13" s="56"/>
    </row>
    <row r="14" spans="1:19" ht="15">
      <c r="A14" s="5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6"/>
    </row>
    <row r="15" spans="1:19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6"/>
    </row>
    <row r="16" spans="1:19" ht="15">
      <c r="A16" s="55"/>
      <c r="B16" s="94" t="s">
        <v>122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5"/>
    </row>
    <row r="17" spans="1:19" ht="15" customHeight="1">
      <c r="A17" s="55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5"/>
    </row>
    <row r="18" spans="1:19" ht="15">
      <c r="A18" s="55"/>
      <c r="B18" s="5" t="s">
        <v>123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32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88" t="s">
        <v>118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S21" s="52" t="s">
        <v>3</v>
      </c>
    </row>
    <row r="22" spans="1:19" ht="15" customHeight="1" hidden="1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10"/>
    </row>
    <row r="23" spans="1:19" ht="15">
      <c r="A23" s="30"/>
      <c r="B23" s="11"/>
      <c r="C23" s="5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4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6"/>
    </row>
    <row r="25" spans="1:19" ht="18.75">
      <c r="A25" s="55"/>
      <c r="B25" s="5"/>
      <c r="C25" s="21"/>
      <c r="D25" s="42"/>
      <c r="E25" s="40" t="s">
        <v>115</v>
      </c>
      <c r="F25" s="40"/>
      <c r="G25" s="41">
        <f ca="1">_XLL.ALEA.ENTRE.BORNES($U$2,$V$2)*4</f>
        <v>136</v>
      </c>
      <c r="H25" s="42" t="s">
        <v>12</v>
      </c>
      <c r="I25" s="41" t="s">
        <v>13</v>
      </c>
      <c r="J25" s="41"/>
      <c r="K25" s="40"/>
      <c r="L25" s="42"/>
      <c r="M25" s="40" t="s">
        <v>116</v>
      </c>
      <c r="N25" s="40"/>
      <c r="O25" s="41">
        <f ca="1">_XLL.ALEA.ENTRE.BORNES($U$2,$V$2)*4</f>
        <v>196</v>
      </c>
      <c r="P25" s="42" t="s">
        <v>12</v>
      </c>
      <c r="Q25" s="41" t="s">
        <v>13</v>
      </c>
      <c r="R25" s="5"/>
      <c r="S25" s="56"/>
    </row>
    <row r="26" spans="1:19" ht="18.75">
      <c r="A26" s="55"/>
      <c r="B26" s="5"/>
      <c r="C26" s="21"/>
      <c r="D26" s="42"/>
      <c r="E26" s="40" t="s">
        <v>115</v>
      </c>
      <c r="F26" s="40"/>
      <c r="G26" s="41">
        <f ca="1">_XLL.ALEA.ENTRE.BORNES($U$2,$V$2)*4</f>
        <v>88</v>
      </c>
      <c r="H26" s="42" t="s">
        <v>12</v>
      </c>
      <c r="I26" s="41" t="s">
        <v>13</v>
      </c>
      <c r="J26" s="42"/>
      <c r="K26" s="40"/>
      <c r="L26" s="42"/>
      <c r="M26" s="40" t="s">
        <v>116</v>
      </c>
      <c r="N26" s="40"/>
      <c r="O26" s="41">
        <f ca="1">_XLL.ALEA.ENTRE.BORNES($U$2,$V$2)*4</f>
        <v>32</v>
      </c>
      <c r="P26" s="42" t="s">
        <v>12</v>
      </c>
      <c r="Q26" s="41" t="s">
        <v>13</v>
      </c>
      <c r="R26" s="5"/>
      <c r="S26" s="56"/>
    </row>
    <row r="27" spans="1:19" ht="18.75">
      <c r="A27" s="55"/>
      <c r="B27" s="5"/>
      <c r="C27" s="21"/>
      <c r="D27" s="42"/>
      <c r="E27" s="40" t="s">
        <v>115</v>
      </c>
      <c r="F27" s="40"/>
      <c r="G27" s="41">
        <f ca="1">_XLL.ALEA.ENTRE.BORNES($U$2,$V$2)*4</f>
        <v>32</v>
      </c>
      <c r="H27" s="42" t="s">
        <v>12</v>
      </c>
      <c r="I27" s="41" t="s">
        <v>13</v>
      </c>
      <c r="J27" s="42"/>
      <c r="K27" s="40"/>
      <c r="L27" s="42"/>
      <c r="M27" s="40" t="s">
        <v>116</v>
      </c>
      <c r="N27" s="40"/>
      <c r="O27" s="41">
        <f ca="1">_XLL.ALEA.ENTRE.BORNES($U$2,$V$2)*4</f>
        <v>80</v>
      </c>
      <c r="P27" s="42" t="s">
        <v>12</v>
      </c>
      <c r="Q27" s="41" t="s">
        <v>13</v>
      </c>
      <c r="R27" s="5"/>
      <c r="S27" s="56"/>
    </row>
    <row r="28" spans="1:19" ht="18.75">
      <c r="A28" s="55"/>
      <c r="B28" s="5"/>
      <c r="C28" s="21"/>
      <c r="D28" s="42"/>
      <c r="E28" s="40" t="s">
        <v>115</v>
      </c>
      <c r="F28" s="40"/>
      <c r="G28" s="41">
        <f ca="1">_XLL.ALEA.ENTRE.BORNES($U$2,$V$2)*4</f>
        <v>68</v>
      </c>
      <c r="H28" s="42" t="s">
        <v>12</v>
      </c>
      <c r="I28" s="41" t="s">
        <v>13</v>
      </c>
      <c r="J28" s="42"/>
      <c r="K28" s="40"/>
      <c r="L28" s="42"/>
      <c r="M28" s="40" t="s">
        <v>116</v>
      </c>
      <c r="N28" s="40"/>
      <c r="O28" s="41">
        <f ca="1">_XLL.ALEA.ENTRE.BORNES($U$2,$V$2)*4</f>
        <v>80</v>
      </c>
      <c r="P28" s="42" t="s">
        <v>12</v>
      </c>
      <c r="Q28" s="41" t="s">
        <v>13</v>
      </c>
      <c r="R28" s="5"/>
      <c r="S28" s="56"/>
    </row>
    <row r="29" spans="1:19" ht="18.75">
      <c r="A29" s="55"/>
      <c r="B29" s="5"/>
      <c r="C29" s="21"/>
      <c r="D29" s="42"/>
      <c r="E29" s="40" t="s">
        <v>115</v>
      </c>
      <c r="F29" s="40"/>
      <c r="G29" s="41">
        <f ca="1">_XLL.ALEA.ENTRE.BORNES($U$2,$V$2)*4</f>
        <v>196</v>
      </c>
      <c r="H29" s="42" t="s">
        <v>12</v>
      </c>
      <c r="I29" s="41" t="s">
        <v>13</v>
      </c>
      <c r="J29" s="42"/>
      <c r="K29" s="40"/>
      <c r="L29" s="42"/>
      <c r="M29" s="40" t="s">
        <v>116</v>
      </c>
      <c r="N29" s="40"/>
      <c r="O29" s="41">
        <f ca="1">_XLL.ALEA.ENTRE.BORNES($U$2,$V$2)*4</f>
        <v>72</v>
      </c>
      <c r="P29" s="42" t="s">
        <v>12</v>
      </c>
      <c r="Q29" s="41" t="s">
        <v>13</v>
      </c>
      <c r="R29" s="5"/>
      <c r="S29" s="56"/>
    </row>
    <row r="30" spans="1:19" ht="15">
      <c r="A30" s="5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6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6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6"/>
    </row>
    <row r="33" spans="1:19" ht="15.75" customHeight="1">
      <c r="A33" s="55"/>
      <c r="B33" s="5" t="s">
        <v>124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31"/>
    </row>
    <row r="34" spans="1:19" ht="15">
      <c r="A34" s="55"/>
      <c r="B34" s="5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31"/>
    </row>
    <row r="35" spans="1:19" ht="15">
      <c r="A35" s="5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6"/>
    </row>
    <row r="36" spans="1:19" ht="15">
      <c r="A36" s="5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4"/>
    </row>
    <row r="39" spans="1:19" ht="15">
      <c r="A39" s="19" t="s">
        <v>35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6"/>
    </row>
    <row r="40" spans="1:19" ht="15" customHeight="1">
      <c r="A40" s="5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6"/>
    </row>
    <row r="41" spans="1:19" ht="15">
      <c r="A41" s="5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6"/>
    </row>
    <row r="42" spans="1:19" ht="15">
      <c r="A42" s="5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6"/>
    </row>
    <row r="43" spans="1:19" ht="15">
      <c r="A43" s="5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6"/>
    </row>
    <row r="44" spans="1:19" ht="15">
      <c r="A44" s="5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6"/>
    </row>
    <row r="45" spans="1:19" ht="15">
      <c r="A45" s="5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6"/>
    </row>
    <row r="46" spans="1:19" ht="15">
      <c r="A46" s="5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6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9">
    <mergeCell ref="A21:R22"/>
    <mergeCell ref="B16:S17"/>
    <mergeCell ref="J3:R3"/>
    <mergeCell ref="S5:S6"/>
    <mergeCell ref="A1:A4"/>
    <mergeCell ref="B1:R2"/>
    <mergeCell ref="S1:S4"/>
    <mergeCell ref="C4:R4"/>
    <mergeCell ref="A5:R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M26" sqref="M26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5.28125" style="0" customWidth="1"/>
    <col min="6" max="6" width="2.140625" style="0" customWidth="1"/>
    <col min="7" max="7" width="4.140625" style="0" customWidth="1"/>
    <col min="8" max="8" width="3.140625" style="0" customWidth="1"/>
    <col min="9" max="9" width="5.421875" style="0" customWidth="1"/>
    <col min="10" max="10" width="3.8515625" style="0" customWidth="1"/>
    <col min="11" max="11" width="3.140625" style="0" customWidth="1"/>
    <col min="12" max="12" width="2.140625" style="0" customWidth="1"/>
    <col min="13" max="13" width="5.5742187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5.710937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</cols>
  <sheetData>
    <row r="1" spans="1:22" ht="15.75" customHeight="1">
      <c r="A1" s="81"/>
      <c r="B1" s="69" t="s">
        <v>1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65" t="s">
        <v>105</v>
      </c>
      <c r="T1" s="22" t="s">
        <v>7</v>
      </c>
      <c r="U1" s="23" t="s">
        <v>6</v>
      </c>
      <c r="V1" s="23" t="s">
        <v>8</v>
      </c>
    </row>
    <row r="2" spans="1:22" ht="15" customHeight="1">
      <c r="A2" s="82"/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  <c r="S2" s="66"/>
      <c r="T2" t="s">
        <v>9</v>
      </c>
      <c r="U2">
        <v>1</v>
      </c>
      <c r="V2">
        <v>99</v>
      </c>
    </row>
    <row r="3" spans="1:22" ht="15" customHeight="1">
      <c r="A3" s="82"/>
      <c r="B3" s="5"/>
      <c r="C3" s="34"/>
      <c r="D3" s="34"/>
      <c r="E3" s="34"/>
      <c r="F3" s="34"/>
      <c r="G3" s="34"/>
      <c r="H3" s="34"/>
      <c r="I3" s="34"/>
      <c r="J3" s="84" t="s">
        <v>152</v>
      </c>
      <c r="K3" s="84"/>
      <c r="L3" s="84"/>
      <c r="M3" s="84"/>
      <c r="N3" s="84"/>
      <c r="O3" s="84"/>
      <c r="P3" s="84"/>
      <c r="Q3" s="84"/>
      <c r="R3" s="85"/>
      <c r="S3" s="67"/>
      <c r="T3" t="s">
        <v>10</v>
      </c>
      <c r="U3" s="21">
        <v>1</v>
      </c>
      <c r="V3" s="21">
        <v>49</v>
      </c>
    </row>
    <row r="4" spans="1:19" ht="15" customHeight="1">
      <c r="A4" s="83"/>
      <c r="B4" s="51"/>
      <c r="C4" s="75" t="s">
        <v>151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68"/>
    </row>
    <row r="5" spans="1:19" ht="20.25" customHeight="1">
      <c r="A5" s="88" t="s">
        <v>125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86" t="s">
        <v>3</v>
      </c>
    </row>
    <row r="6" spans="1:19" ht="11.25" customHeight="1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  <c r="S6" s="87"/>
    </row>
    <row r="7" spans="1:19" ht="15">
      <c r="A7" s="5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4"/>
    </row>
    <row r="8" spans="1:19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6"/>
    </row>
    <row r="9" spans="1:19" ht="18.75">
      <c r="A9" s="55"/>
      <c r="B9" s="26"/>
      <c r="C9" s="5"/>
      <c r="D9" s="5"/>
      <c r="E9" s="40">
        <f ca="1">_XLL.ALEA.ENTRE.BORNES($U$2,$V$2)*10</f>
        <v>190</v>
      </c>
      <c r="F9" s="40" t="s">
        <v>128</v>
      </c>
      <c r="G9" s="41">
        <v>10</v>
      </c>
      <c r="H9" s="42" t="s">
        <v>12</v>
      </c>
      <c r="I9" s="41" t="s">
        <v>13</v>
      </c>
      <c r="J9" s="41"/>
      <c r="K9" s="40"/>
      <c r="L9" s="42"/>
      <c r="M9" s="40">
        <f ca="1">_XLL.ALEA.ENTRE.BORNES($U$3,$V$3)*20</f>
        <v>600</v>
      </c>
      <c r="N9" s="40" t="s">
        <v>128</v>
      </c>
      <c r="O9" s="41">
        <v>20</v>
      </c>
      <c r="P9" s="42" t="s">
        <v>12</v>
      </c>
      <c r="Q9" s="41" t="s">
        <v>13</v>
      </c>
      <c r="R9" s="26"/>
      <c r="S9" s="56"/>
    </row>
    <row r="10" spans="1:19" ht="18.75">
      <c r="A10" s="55"/>
      <c r="B10" s="5"/>
      <c r="C10" s="5"/>
      <c r="D10" s="5"/>
      <c r="E10" s="40">
        <f ca="1">_XLL.ALEA.ENTRE.BORNES($U$2,$V$2)*10</f>
        <v>380</v>
      </c>
      <c r="F10" s="40" t="s">
        <v>128</v>
      </c>
      <c r="G10" s="41">
        <v>10</v>
      </c>
      <c r="H10" s="42" t="s">
        <v>12</v>
      </c>
      <c r="I10" s="41" t="s">
        <v>13</v>
      </c>
      <c r="J10" s="42"/>
      <c r="K10" s="40"/>
      <c r="L10" s="42"/>
      <c r="M10" s="40">
        <f ca="1">_XLL.ALEA.ENTRE.BORNES($U$3,$V$3)*20</f>
        <v>660</v>
      </c>
      <c r="N10" s="40" t="s">
        <v>128</v>
      </c>
      <c r="O10" s="41">
        <v>20</v>
      </c>
      <c r="P10" s="42" t="s">
        <v>12</v>
      </c>
      <c r="Q10" s="41" t="s">
        <v>13</v>
      </c>
      <c r="R10" s="5"/>
      <c r="S10" s="56"/>
    </row>
    <row r="11" spans="1:19" ht="18.75">
      <c r="A11" s="55"/>
      <c r="B11" s="5"/>
      <c r="C11" s="5"/>
      <c r="D11" s="5"/>
      <c r="E11" s="40">
        <f ca="1">_XLL.ALEA.ENTRE.BORNES($U$2,$V$2)*10</f>
        <v>290</v>
      </c>
      <c r="F11" s="40" t="s">
        <v>128</v>
      </c>
      <c r="G11" s="41">
        <v>10</v>
      </c>
      <c r="H11" s="42" t="s">
        <v>12</v>
      </c>
      <c r="I11" s="41" t="s">
        <v>13</v>
      </c>
      <c r="J11" s="42"/>
      <c r="K11" s="40"/>
      <c r="L11" s="42"/>
      <c r="M11" s="40">
        <f ca="1">_XLL.ALEA.ENTRE.BORNES($U$3,$V$3)*20</f>
        <v>700</v>
      </c>
      <c r="N11" s="40" t="s">
        <v>128</v>
      </c>
      <c r="O11" s="41">
        <v>20</v>
      </c>
      <c r="P11" s="42" t="s">
        <v>12</v>
      </c>
      <c r="Q11" s="41" t="s">
        <v>13</v>
      </c>
      <c r="R11" s="5"/>
      <c r="S11" s="56"/>
    </row>
    <row r="12" spans="1:19" ht="18.75">
      <c r="A12" s="55"/>
      <c r="B12" s="5"/>
      <c r="C12" s="5"/>
      <c r="D12" s="5"/>
      <c r="E12" s="40">
        <f ca="1">_XLL.ALEA.ENTRE.BORNES($U$2,$V$2)*10</f>
        <v>140</v>
      </c>
      <c r="F12" s="40" t="s">
        <v>128</v>
      </c>
      <c r="G12" s="41">
        <v>10</v>
      </c>
      <c r="H12" s="42" t="s">
        <v>12</v>
      </c>
      <c r="I12" s="41" t="s">
        <v>13</v>
      </c>
      <c r="J12" s="42"/>
      <c r="K12" s="40"/>
      <c r="L12" s="42"/>
      <c r="M12" s="40">
        <f ca="1">_XLL.ALEA.ENTRE.BORNES($U$3,$V$3)*20</f>
        <v>860</v>
      </c>
      <c r="N12" s="40" t="s">
        <v>128</v>
      </c>
      <c r="O12" s="41">
        <v>20</v>
      </c>
      <c r="P12" s="42" t="s">
        <v>12</v>
      </c>
      <c r="Q12" s="41" t="s">
        <v>13</v>
      </c>
      <c r="R12" s="5"/>
      <c r="S12" s="56"/>
    </row>
    <row r="13" spans="1:19" ht="18.75">
      <c r="A13" s="55"/>
      <c r="B13" s="5"/>
      <c r="C13" s="5"/>
      <c r="D13" s="5"/>
      <c r="E13" s="40">
        <f ca="1">_XLL.ALEA.ENTRE.BORNES($U$2,$V$2)*10</f>
        <v>900</v>
      </c>
      <c r="F13" s="40" t="s">
        <v>128</v>
      </c>
      <c r="G13" s="41">
        <v>10</v>
      </c>
      <c r="H13" s="42" t="s">
        <v>12</v>
      </c>
      <c r="I13" s="41" t="s">
        <v>13</v>
      </c>
      <c r="J13" s="42"/>
      <c r="K13" s="40"/>
      <c r="L13" s="42"/>
      <c r="M13" s="40">
        <f ca="1">_XLL.ALEA.ENTRE.BORNES($U$3,$V$3)*20</f>
        <v>520</v>
      </c>
      <c r="N13" s="40" t="s">
        <v>128</v>
      </c>
      <c r="O13" s="41">
        <v>20</v>
      </c>
      <c r="P13" s="42" t="s">
        <v>12</v>
      </c>
      <c r="Q13" s="41" t="s">
        <v>13</v>
      </c>
      <c r="R13" s="5"/>
      <c r="S13" s="56"/>
    </row>
    <row r="14" spans="1:19" ht="15">
      <c r="A14" s="5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6"/>
    </row>
    <row r="15" spans="1:19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6"/>
    </row>
    <row r="16" spans="1:19" ht="15">
      <c r="A16" s="55"/>
      <c r="B16" s="94" t="s">
        <v>129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5"/>
    </row>
    <row r="17" spans="1:19" ht="15">
      <c r="A17" s="55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5"/>
    </row>
    <row r="18" spans="1:19" ht="15">
      <c r="A18" s="55"/>
      <c r="B18" s="5" t="s">
        <v>130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6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88" t="s">
        <v>126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S21" s="52" t="s">
        <v>3</v>
      </c>
    </row>
    <row r="22" spans="1:19" ht="15" customHeight="1" hidden="1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10"/>
    </row>
    <row r="23" spans="1:19" ht="15">
      <c r="A23" s="30"/>
      <c r="B23" s="11"/>
      <c r="C23" s="5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4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6"/>
    </row>
    <row r="25" spans="1:19" ht="18.75">
      <c r="A25" s="55"/>
      <c r="B25" s="5"/>
      <c r="C25" s="21"/>
      <c r="D25" s="5"/>
      <c r="E25" s="40">
        <f ca="1">_XLL.ALEA.ENTRE.BORNES($U$2,$V$2)*10</f>
        <v>410</v>
      </c>
      <c r="F25" s="40" t="s">
        <v>128</v>
      </c>
      <c r="G25" s="41">
        <v>10</v>
      </c>
      <c r="H25" s="42" t="s">
        <v>12</v>
      </c>
      <c r="I25" s="41" t="s">
        <v>13</v>
      </c>
      <c r="J25" s="41"/>
      <c r="K25" s="40"/>
      <c r="L25" s="42"/>
      <c r="M25" s="40">
        <f ca="1">_XLL.ALEA.ENTRE.BORNES($U$3,$V$3)*20</f>
        <v>60</v>
      </c>
      <c r="N25" s="40" t="s">
        <v>128</v>
      </c>
      <c r="O25" s="41">
        <v>20</v>
      </c>
      <c r="P25" s="42" t="s">
        <v>12</v>
      </c>
      <c r="Q25" s="41" t="s">
        <v>13</v>
      </c>
      <c r="R25" s="5"/>
      <c r="S25" s="56"/>
    </row>
    <row r="26" spans="1:19" ht="18.75">
      <c r="A26" s="55"/>
      <c r="B26" s="5"/>
      <c r="C26" s="21"/>
      <c r="D26" s="5"/>
      <c r="E26" s="40">
        <f ca="1">_XLL.ALEA.ENTRE.BORNES($U$2,$V$2)*10</f>
        <v>590</v>
      </c>
      <c r="F26" s="40" t="s">
        <v>128</v>
      </c>
      <c r="G26" s="41">
        <v>10</v>
      </c>
      <c r="H26" s="42" t="s">
        <v>12</v>
      </c>
      <c r="I26" s="41" t="s">
        <v>13</v>
      </c>
      <c r="J26" s="42"/>
      <c r="K26" s="40"/>
      <c r="L26" s="42"/>
      <c r="M26" s="40">
        <f ca="1">_XLL.ALEA.ENTRE.BORNES($U$3,$V$3)*20</f>
        <v>380</v>
      </c>
      <c r="N26" s="40" t="s">
        <v>128</v>
      </c>
      <c r="O26" s="41">
        <v>20</v>
      </c>
      <c r="P26" s="42" t="s">
        <v>12</v>
      </c>
      <c r="Q26" s="41" t="s">
        <v>13</v>
      </c>
      <c r="R26" s="5"/>
      <c r="S26" s="56"/>
    </row>
    <row r="27" spans="1:19" ht="18.75">
      <c r="A27" s="55"/>
      <c r="B27" s="5"/>
      <c r="C27" s="21"/>
      <c r="D27" s="5"/>
      <c r="E27" s="40">
        <f ca="1">_XLL.ALEA.ENTRE.BORNES($U$2,$V$2)*10</f>
        <v>990</v>
      </c>
      <c r="F27" s="40" t="s">
        <v>128</v>
      </c>
      <c r="G27" s="41">
        <v>10</v>
      </c>
      <c r="H27" s="42" t="s">
        <v>12</v>
      </c>
      <c r="I27" s="41" t="s">
        <v>13</v>
      </c>
      <c r="J27" s="42"/>
      <c r="K27" s="40"/>
      <c r="L27" s="42"/>
      <c r="M27" s="40">
        <f ca="1">_XLL.ALEA.ENTRE.BORNES($U$3,$V$3)*20</f>
        <v>840</v>
      </c>
      <c r="N27" s="40" t="s">
        <v>128</v>
      </c>
      <c r="O27" s="41">
        <v>20</v>
      </c>
      <c r="P27" s="42" t="s">
        <v>12</v>
      </c>
      <c r="Q27" s="41" t="s">
        <v>13</v>
      </c>
      <c r="R27" s="5"/>
      <c r="S27" s="56"/>
    </row>
    <row r="28" spans="1:19" ht="18.75">
      <c r="A28" s="55"/>
      <c r="B28" s="5"/>
      <c r="C28" s="21"/>
      <c r="D28" s="5"/>
      <c r="E28" s="40">
        <f ca="1">_XLL.ALEA.ENTRE.BORNES($U$2,$V$2)*10</f>
        <v>40</v>
      </c>
      <c r="F28" s="40" t="s">
        <v>128</v>
      </c>
      <c r="G28" s="41">
        <v>10</v>
      </c>
      <c r="H28" s="42" t="s">
        <v>12</v>
      </c>
      <c r="I28" s="41" t="s">
        <v>13</v>
      </c>
      <c r="J28" s="42"/>
      <c r="K28" s="40"/>
      <c r="L28" s="42"/>
      <c r="M28" s="40">
        <f ca="1">_XLL.ALEA.ENTRE.BORNES($U$3,$V$3)*20</f>
        <v>900</v>
      </c>
      <c r="N28" s="40" t="s">
        <v>128</v>
      </c>
      <c r="O28" s="41">
        <v>20</v>
      </c>
      <c r="P28" s="42" t="s">
        <v>12</v>
      </c>
      <c r="Q28" s="41" t="s">
        <v>13</v>
      </c>
      <c r="R28" s="5"/>
      <c r="S28" s="56"/>
    </row>
    <row r="29" spans="1:19" ht="18.75">
      <c r="A29" s="55"/>
      <c r="B29" s="5"/>
      <c r="C29" s="21"/>
      <c r="D29" s="5"/>
      <c r="E29" s="40">
        <f ca="1">_XLL.ALEA.ENTRE.BORNES($U$2,$V$2)*10</f>
        <v>560</v>
      </c>
      <c r="F29" s="40" t="s">
        <v>128</v>
      </c>
      <c r="G29" s="41">
        <v>10</v>
      </c>
      <c r="H29" s="42" t="s">
        <v>12</v>
      </c>
      <c r="I29" s="41" t="s">
        <v>13</v>
      </c>
      <c r="J29" s="42"/>
      <c r="K29" s="40"/>
      <c r="L29" s="42"/>
      <c r="M29" s="40">
        <f ca="1">_XLL.ALEA.ENTRE.BORNES($U$3,$V$3)*20</f>
        <v>440</v>
      </c>
      <c r="N29" s="40" t="s">
        <v>128</v>
      </c>
      <c r="O29" s="41">
        <v>20</v>
      </c>
      <c r="P29" s="42" t="s">
        <v>12</v>
      </c>
      <c r="Q29" s="41" t="s">
        <v>13</v>
      </c>
      <c r="R29" s="5"/>
      <c r="S29" s="56"/>
    </row>
    <row r="30" spans="1:19" ht="15">
      <c r="A30" s="5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6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6"/>
    </row>
    <row r="32" spans="1:19" ht="15">
      <c r="A32" s="55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6"/>
    </row>
    <row r="33" spans="1:19" ht="15.75" customHeight="1">
      <c r="A33" s="55"/>
      <c r="B33" s="94" t="s">
        <v>131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5"/>
    </row>
    <row r="34" spans="1:19" ht="15">
      <c r="A34" s="55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5"/>
    </row>
    <row r="35" spans="1:19" ht="15">
      <c r="A35" s="5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6"/>
    </row>
    <row r="36" spans="1:19" ht="15">
      <c r="A36" s="5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4"/>
    </row>
    <row r="39" spans="1:19" ht="15">
      <c r="A39" s="19" t="s">
        <v>35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6"/>
    </row>
    <row r="40" spans="1:19" ht="15" customHeight="1">
      <c r="A40" s="5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6"/>
    </row>
    <row r="41" spans="1:19" ht="15">
      <c r="A41" s="5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6"/>
    </row>
    <row r="42" spans="1:19" ht="15">
      <c r="A42" s="5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6"/>
    </row>
    <row r="43" spans="1:19" ht="15">
      <c r="A43" s="5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6"/>
    </row>
    <row r="44" spans="1:19" ht="15">
      <c r="A44" s="5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6"/>
    </row>
    <row r="45" spans="1:19" ht="15">
      <c r="A45" s="5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6"/>
    </row>
    <row r="46" spans="1:19" ht="15">
      <c r="A46" s="5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6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0">
    <mergeCell ref="A21:R22"/>
    <mergeCell ref="B16:S17"/>
    <mergeCell ref="B33:S34"/>
    <mergeCell ref="A1:A4"/>
    <mergeCell ref="B1:R2"/>
    <mergeCell ref="S1:S4"/>
    <mergeCell ref="C4:R4"/>
    <mergeCell ref="A5:R6"/>
    <mergeCell ref="J3:R3"/>
    <mergeCell ref="S5:S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M25" sqref="M25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4.00390625" style="0" customWidth="1"/>
    <col min="6" max="6" width="2.140625" style="0" customWidth="1"/>
    <col min="7" max="7" width="3.42187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5.710937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</cols>
  <sheetData>
    <row r="1" spans="1:22" ht="15.75" customHeight="1">
      <c r="A1" s="81"/>
      <c r="B1" s="69" t="s">
        <v>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4"/>
      <c r="S1" s="65" t="s">
        <v>127</v>
      </c>
      <c r="T1" s="22" t="s">
        <v>7</v>
      </c>
      <c r="U1" s="23" t="s">
        <v>6</v>
      </c>
      <c r="V1" s="23" t="s">
        <v>8</v>
      </c>
    </row>
    <row r="2" spans="1:22" ht="15" customHeight="1">
      <c r="A2" s="82"/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7"/>
      <c r="S2" s="66"/>
      <c r="T2" t="s">
        <v>9</v>
      </c>
      <c r="U2">
        <v>1</v>
      </c>
      <c r="V2">
        <v>20</v>
      </c>
    </row>
    <row r="3" spans="1:22" ht="15" customHeight="1">
      <c r="A3" s="82"/>
      <c r="B3" s="5"/>
      <c r="C3" s="34"/>
      <c r="D3" s="34"/>
      <c r="E3" s="34"/>
      <c r="F3" s="34"/>
      <c r="G3" s="34"/>
      <c r="H3" s="34"/>
      <c r="I3" s="34"/>
      <c r="J3" s="84" t="s">
        <v>152</v>
      </c>
      <c r="K3" s="84"/>
      <c r="L3" s="84"/>
      <c r="M3" s="84"/>
      <c r="N3" s="84"/>
      <c r="O3" s="84"/>
      <c r="P3" s="84"/>
      <c r="Q3" s="84"/>
      <c r="R3" s="85"/>
      <c r="S3" s="66"/>
      <c r="T3" t="s">
        <v>10</v>
      </c>
      <c r="U3" s="21">
        <v>21</v>
      </c>
      <c r="V3" s="21">
        <v>100</v>
      </c>
    </row>
    <row r="4" spans="1:22" ht="15" customHeight="1">
      <c r="A4" s="83"/>
      <c r="B4" s="51"/>
      <c r="C4" s="75" t="s">
        <v>151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68"/>
      <c r="U4">
        <v>1</v>
      </c>
      <c r="V4">
        <v>9</v>
      </c>
    </row>
    <row r="5" spans="1:19" ht="20.25" customHeight="1">
      <c r="A5" s="88" t="s">
        <v>133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86" t="s">
        <v>3</v>
      </c>
    </row>
    <row r="6" spans="1:19" ht="11.25" customHeight="1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  <c r="S6" s="87"/>
    </row>
    <row r="7" spans="1:19" ht="15">
      <c r="A7" s="5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4"/>
    </row>
    <row r="8" spans="1:19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6"/>
    </row>
    <row r="9" spans="1:19" ht="18.75">
      <c r="A9" s="55"/>
      <c r="B9" s="26"/>
      <c r="C9" s="5"/>
      <c r="D9" s="5"/>
      <c r="E9" s="40">
        <f ca="1">_XLL.ALEA.ENTRE.BORNES($U$2,$V$2)</f>
        <v>20</v>
      </c>
      <c r="F9" s="40" t="s">
        <v>64</v>
      </c>
      <c r="G9" s="41">
        <v>9</v>
      </c>
      <c r="H9" s="42" t="s">
        <v>12</v>
      </c>
      <c r="I9" s="41" t="s">
        <v>13</v>
      </c>
      <c r="J9" s="41"/>
      <c r="K9" s="40"/>
      <c r="L9" s="42"/>
      <c r="M9" s="40">
        <f ca="1">_XLL.ALEA.ENTRE.BORNES($U$3,$V$3)</f>
        <v>57</v>
      </c>
      <c r="N9" s="40" t="s">
        <v>64</v>
      </c>
      <c r="O9" s="41">
        <v>9</v>
      </c>
      <c r="P9" s="42" t="s">
        <v>12</v>
      </c>
      <c r="Q9" s="41" t="s">
        <v>13</v>
      </c>
      <c r="R9" s="26"/>
      <c r="S9" s="56"/>
    </row>
    <row r="10" spans="1:19" ht="18.75">
      <c r="A10" s="55"/>
      <c r="B10" s="5"/>
      <c r="C10" s="5"/>
      <c r="D10" s="5"/>
      <c r="E10" s="40">
        <f ca="1">_XLL.ALEA.ENTRE.BORNES($U$2,$V$2)</f>
        <v>10</v>
      </c>
      <c r="F10" s="40" t="s">
        <v>64</v>
      </c>
      <c r="G10" s="41">
        <v>9</v>
      </c>
      <c r="H10" s="42" t="s">
        <v>12</v>
      </c>
      <c r="I10" s="41" t="s">
        <v>13</v>
      </c>
      <c r="J10" s="42"/>
      <c r="K10" s="40"/>
      <c r="L10" s="42"/>
      <c r="M10" s="40">
        <f ca="1">_XLL.ALEA.ENTRE.BORNES($U$3,$V$3)</f>
        <v>99</v>
      </c>
      <c r="N10" s="40" t="s">
        <v>64</v>
      </c>
      <c r="O10" s="41">
        <v>9</v>
      </c>
      <c r="P10" s="42" t="s">
        <v>12</v>
      </c>
      <c r="Q10" s="41" t="s">
        <v>13</v>
      </c>
      <c r="R10" s="5"/>
      <c r="S10" s="56"/>
    </row>
    <row r="11" spans="1:19" ht="18.75">
      <c r="A11" s="55"/>
      <c r="B11" s="5"/>
      <c r="C11" s="5"/>
      <c r="D11" s="5"/>
      <c r="E11" s="40">
        <f ca="1">_XLL.ALEA.ENTRE.BORNES($U$2,$V$2)</f>
        <v>2</v>
      </c>
      <c r="F11" s="40" t="s">
        <v>64</v>
      </c>
      <c r="G11" s="41">
        <v>9</v>
      </c>
      <c r="H11" s="42" t="s">
        <v>12</v>
      </c>
      <c r="I11" s="41" t="s">
        <v>13</v>
      </c>
      <c r="J11" s="42"/>
      <c r="K11" s="40"/>
      <c r="L11" s="42"/>
      <c r="M11" s="40">
        <f ca="1">_XLL.ALEA.ENTRE.BORNES($U$3,$V$3)</f>
        <v>72</v>
      </c>
      <c r="N11" s="40" t="s">
        <v>64</v>
      </c>
      <c r="O11" s="41">
        <v>9</v>
      </c>
      <c r="P11" s="42" t="s">
        <v>12</v>
      </c>
      <c r="Q11" s="41" t="s">
        <v>13</v>
      </c>
      <c r="R11" s="5"/>
      <c r="S11" s="56"/>
    </row>
    <row r="12" spans="1:19" ht="18.75">
      <c r="A12" s="55"/>
      <c r="B12" s="5"/>
      <c r="C12" s="5"/>
      <c r="D12" s="5"/>
      <c r="E12" s="40">
        <f ca="1">_XLL.ALEA.ENTRE.BORNES($U$2,$V$2)</f>
        <v>1</v>
      </c>
      <c r="F12" s="40" t="s">
        <v>64</v>
      </c>
      <c r="G12" s="41">
        <v>9</v>
      </c>
      <c r="H12" s="42" t="s">
        <v>12</v>
      </c>
      <c r="I12" s="41" t="s">
        <v>13</v>
      </c>
      <c r="J12" s="42"/>
      <c r="K12" s="40"/>
      <c r="L12" s="42"/>
      <c r="M12" s="40">
        <f ca="1">_XLL.ALEA.ENTRE.BORNES($U$3,$V$3)</f>
        <v>71</v>
      </c>
      <c r="N12" s="40" t="s">
        <v>64</v>
      </c>
      <c r="O12" s="41">
        <v>9</v>
      </c>
      <c r="P12" s="42" t="s">
        <v>12</v>
      </c>
      <c r="Q12" s="41" t="s">
        <v>13</v>
      </c>
      <c r="R12" s="5"/>
      <c r="S12" s="56"/>
    </row>
    <row r="13" spans="1:19" ht="18.75">
      <c r="A13" s="55"/>
      <c r="B13" s="5"/>
      <c r="C13" s="5"/>
      <c r="D13" s="5"/>
      <c r="E13" s="40">
        <f ca="1">_XLL.ALEA.ENTRE.BORNES($U$2,$V$2)</f>
        <v>17</v>
      </c>
      <c r="F13" s="40" t="s">
        <v>64</v>
      </c>
      <c r="G13" s="41">
        <v>9</v>
      </c>
      <c r="H13" s="42" t="s">
        <v>12</v>
      </c>
      <c r="I13" s="41" t="s">
        <v>13</v>
      </c>
      <c r="J13" s="42"/>
      <c r="K13" s="40"/>
      <c r="L13" s="42"/>
      <c r="M13" s="40">
        <f ca="1">_XLL.ALEA.ENTRE.BORNES($U$3,$V$3)</f>
        <v>50</v>
      </c>
      <c r="N13" s="40" t="s">
        <v>64</v>
      </c>
      <c r="O13" s="41">
        <v>9</v>
      </c>
      <c r="P13" s="42" t="s">
        <v>12</v>
      </c>
      <c r="Q13" s="41" t="s">
        <v>13</v>
      </c>
      <c r="R13" s="5"/>
      <c r="S13" s="56"/>
    </row>
    <row r="14" spans="1:19" ht="15">
      <c r="A14" s="5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6"/>
    </row>
    <row r="15" spans="1:19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6"/>
    </row>
    <row r="16" spans="1:19" ht="15">
      <c r="A16" s="5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</row>
    <row r="17" spans="1:19" ht="15">
      <c r="A17" s="55"/>
      <c r="B17" s="94" t="s">
        <v>134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5"/>
    </row>
    <row r="18" spans="1:19" ht="15">
      <c r="A18" s="55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5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88" t="s">
        <v>132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S21" s="52" t="s">
        <v>3</v>
      </c>
    </row>
    <row r="22" spans="1:19" ht="15" customHeight="1" hidden="1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10"/>
    </row>
    <row r="23" spans="1:19" ht="15">
      <c r="A23" s="30"/>
      <c r="B23" s="11"/>
      <c r="C23" s="5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4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6"/>
    </row>
    <row r="25" spans="1:19" ht="18.75">
      <c r="A25" s="55"/>
      <c r="B25" s="5"/>
      <c r="C25" s="21"/>
      <c r="D25" s="5"/>
      <c r="E25" s="40">
        <f ca="1">_XLL.ALEA.ENTRE.BORNES($U$2,$V$2)</f>
        <v>3</v>
      </c>
      <c r="F25" s="40" t="s">
        <v>64</v>
      </c>
      <c r="G25" s="41">
        <v>9</v>
      </c>
      <c r="H25" s="42" t="s">
        <v>12</v>
      </c>
      <c r="I25" s="41" t="s">
        <v>13</v>
      </c>
      <c r="J25" s="41"/>
      <c r="K25" s="40"/>
      <c r="L25" s="42"/>
      <c r="M25" s="40">
        <f ca="1">_XLL.ALEA.ENTRE.BORNES($U$3,$V$3)</f>
        <v>66</v>
      </c>
      <c r="N25" s="40" t="s">
        <v>64</v>
      </c>
      <c r="O25" s="41">
        <v>9</v>
      </c>
      <c r="P25" s="42" t="s">
        <v>12</v>
      </c>
      <c r="Q25" s="41" t="s">
        <v>13</v>
      </c>
      <c r="R25" s="5"/>
      <c r="S25" s="56"/>
    </row>
    <row r="26" spans="1:19" ht="18.75">
      <c r="A26" s="55"/>
      <c r="B26" s="5"/>
      <c r="C26" s="21"/>
      <c r="D26" s="5"/>
      <c r="E26" s="40">
        <f ca="1">_XLL.ALEA.ENTRE.BORNES($U$2,$V$2)</f>
        <v>16</v>
      </c>
      <c r="F26" s="40" t="s">
        <v>64</v>
      </c>
      <c r="G26" s="41">
        <v>9</v>
      </c>
      <c r="H26" s="42" t="s">
        <v>12</v>
      </c>
      <c r="I26" s="41" t="s">
        <v>13</v>
      </c>
      <c r="J26" s="42"/>
      <c r="K26" s="40"/>
      <c r="L26" s="42"/>
      <c r="M26" s="40">
        <f ca="1">_XLL.ALEA.ENTRE.BORNES($U$3,$V$3)</f>
        <v>80</v>
      </c>
      <c r="N26" s="40" t="s">
        <v>64</v>
      </c>
      <c r="O26" s="41">
        <v>9</v>
      </c>
      <c r="P26" s="42" t="s">
        <v>12</v>
      </c>
      <c r="Q26" s="41" t="s">
        <v>13</v>
      </c>
      <c r="R26" s="5"/>
      <c r="S26" s="56"/>
    </row>
    <row r="27" spans="1:19" ht="18.75">
      <c r="A27" s="55"/>
      <c r="B27" s="5"/>
      <c r="C27" s="21"/>
      <c r="D27" s="5"/>
      <c r="E27" s="40">
        <f ca="1">_XLL.ALEA.ENTRE.BORNES($U$2,$V$2)</f>
        <v>9</v>
      </c>
      <c r="F27" s="40" t="s">
        <v>64</v>
      </c>
      <c r="G27" s="41">
        <v>9</v>
      </c>
      <c r="H27" s="42" t="s">
        <v>12</v>
      </c>
      <c r="I27" s="41" t="s">
        <v>13</v>
      </c>
      <c r="J27" s="42"/>
      <c r="K27" s="40"/>
      <c r="L27" s="42"/>
      <c r="M27" s="40">
        <f ca="1">_XLL.ALEA.ENTRE.BORNES($U$3,$V$3)</f>
        <v>74</v>
      </c>
      <c r="N27" s="40" t="s">
        <v>64</v>
      </c>
      <c r="O27" s="41">
        <v>9</v>
      </c>
      <c r="P27" s="42" t="s">
        <v>12</v>
      </c>
      <c r="Q27" s="41" t="s">
        <v>13</v>
      </c>
      <c r="R27" s="5"/>
      <c r="S27" s="56"/>
    </row>
    <row r="28" spans="1:19" ht="18.75">
      <c r="A28" s="55"/>
      <c r="B28" s="5"/>
      <c r="C28" s="21"/>
      <c r="D28" s="5"/>
      <c r="E28" s="40">
        <f ca="1">_XLL.ALEA.ENTRE.BORNES($U$2,$V$2)</f>
        <v>10</v>
      </c>
      <c r="F28" s="40" t="s">
        <v>64</v>
      </c>
      <c r="G28" s="41">
        <v>9</v>
      </c>
      <c r="H28" s="42" t="s">
        <v>12</v>
      </c>
      <c r="I28" s="41" t="s">
        <v>13</v>
      </c>
      <c r="J28" s="42"/>
      <c r="K28" s="40"/>
      <c r="L28" s="42"/>
      <c r="M28" s="40">
        <f ca="1">_XLL.ALEA.ENTRE.BORNES($U$3,$V$3)</f>
        <v>48</v>
      </c>
      <c r="N28" s="40" t="s">
        <v>64</v>
      </c>
      <c r="O28" s="41">
        <v>9</v>
      </c>
      <c r="P28" s="42" t="s">
        <v>12</v>
      </c>
      <c r="Q28" s="41" t="s">
        <v>13</v>
      </c>
      <c r="R28" s="5"/>
      <c r="S28" s="56"/>
    </row>
    <row r="29" spans="1:19" ht="18.75">
      <c r="A29" s="55"/>
      <c r="B29" s="5"/>
      <c r="C29" s="21"/>
      <c r="D29" s="5"/>
      <c r="E29" s="40">
        <f ca="1">_XLL.ALEA.ENTRE.BORNES($U$2,$V$2)</f>
        <v>11</v>
      </c>
      <c r="F29" s="40" t="s">
        <v>64</v>
      </c>
      <c r="G29" s="41">
        <v>9</v>
      </c>
      <c r="H29" s="42" t="s">
        <v>12</v>
      </c>
      <c r="I29" s="41" t="s">
        <v>13</v>
      </c>
      <c r="J29" s="42"/>
      <c r="K29" s="40"/>
      <c r="L29" s="42"/>
      <c r="M29" s="40">
        <f ca="1">_XLL.ALEA.ENTRE.BORNES($U$3,$V$3)</f>
        <v>36</v>
      </c>
      <c r="N29" s="40" t="s">
        <v>64</v>
      </c>
      <c r="O29" s="41">
        <v>9</v>
      </c>
      <c r="P29" s="42" t="s">
        <v>12</v>
      </c>
      <c r="Q29" s="41" t="s">
        <v>13</v>
      </c>
      <c r="R29" s="5"/>
      <c r="S29" s="56"/>
    </row>
    <row r="30" spans="1:19" ht="15">
      <c r="A30" s="5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6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6"/>
    </row>
    <row r="32" spans="1:19" ht="15">
      <c r="A32" s="55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6"/>
    </row>
    <row r="33" spans="1:19" ht="15.75" customHeight="1">
      <c r="A33" s="55"/>
      <c r="B33" s="5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31"/>
    </row>
    <row r="34" spans="1:19" ht="15">
      <c r="A34" s="55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31"/>
    </row>
    <row r="35" spans="1:19" ht="15">
      <c r="A35" s="5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6"/>
    </row>
    <row r="36" spans="1:19" ht="15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4"/>
    </row>
    <row r="39" spans="1:19" ht="15">
      <c r="A39" s="19" t="s">
        <v>35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6"/>
    </row>
    <row r="40" spans="1:19" ht="15" customHeight="1">
      <c r="A40" s="5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6"/>
    </row>
    <row r="41" spans="1:19" ht="15">
      <c r="A41" s="5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6"/>
    </row>
    <row r="42" spans="1:19" ht="15">
      <c r="A42" s="5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6"/>
    </row>
    <row r="43" spans="1:19" ht="15">
      <c r="A43" s="5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6"/>
    </row>
    <row r="44" spans="1:19" ht="15">
      <c r="A44" s="5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6"/>
    </row>
    <row r="45" spans="1:19" ht="15">
      <c r="A45" s="5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6"/>
    </row>
    <row r="46" spans="1:19" ht="15">
      <c r="A46" s="5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6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9">
    <mergeCell ref="A21:R22"/>
    <mergeCell ref="B17:S18"/>
    <mergeCell ref="J3:R3"/>
    <mergeCell ref="S5:S6"/>
    <mergeCell ref="A1:A4"/>
    <mergeCell ref="B1:R2"/>
    <mergeCell ref="S1:S4"/>
    <mergeCell ref="C4:R4"/>
    <mergeCell ref="A5:R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PageLayoutView="0" workbookViewId="0" topLeftCell="A1">
      <selection activeCell="M25" sqref="M25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421875" style="0" customWidth="1"/>
    <col min="5" max="5" width="4.57421875" style="0" customWidth="1"/>
    <col min="6" max="6" width="2.140625" style="0" customWidth="1"/>
    <col min="7" max="7" width="3.42187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11.421875" style="0" hidden="1" customWidth="1"/>
  </cols>
  <sheetData>
    <row r="1" spans="1:22" ht="15.75" customHeight="1">
      <c r="A1" s="81"/>
      <c r="B1" s="69" t="s">
        <v>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65" t="s">
        <v>63</v>
      </c>
      <c r="T1" s="22" t="s">
        <v>7</v>
      </c>
      <c r="U1" s="23" t="s">
        <v>6</v>
      </c>
      <c r="V1" s="23" t="s">
        <v>8</v>
      </c>
    </row>
    <row r="2" spans="1:22" ht="15" customHeight="1">
      <c r="A2" s="8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  <c r="S2" s="66"/>
      <c r="T2" t="s">
        <v>9</v>
      </c>
      <c r="U2">
        <v>11</v>
      </c>
      <c r="V2">
        <v>89</v>
      </c>
    </row>
    <row r="3" spans="1:22" ht="15" customHeight="1">
      <c r="A3" s="82"/>
      <c r="B3" s="5"/>
      <c r="C3" s="34"/>
      <c r="D3" s="34"/>
      <c r="E3" s="34"/>
      <c r="F3" s="34"/>
      <c r="G3" s="34"/>
      <c r="H3" s="34"/>
      <c r="I3" s="34"/>
      <c r="J3" s="84" t="s">
        <v>152</v>
      </c>
      <c r="K3" s="84"/>
      <c r="L3" s="84"/>
      <c r="M3" s="84"/>
      <c r="N3" s="84"/>
      <c r="O3" s="84"/>
      <c r="P3" s="84"/>
      <c r="Q3" s="84"/>
      <c r="R3" s="85"/>
      <c r="S3" s="67"/>
      <c r="T3" t="s">
        <v>10</v>
      </c>
      <c r="U3" s="21">
        <v>2</v>
      </c>
      <c r="V3" s="21">
        <v>9</v>
      </c>
    </row>
    <row r="4" spans="1:19" ht="15" customHeight="1">
      <c r="A4" s="83"/>
      <c r="B4" s="45"/>
      <c r="C4" s="75" t="s">
        <v>150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68"/>
    </row>
    <row r="5" spans="1:19" ht="20.25" customHeight="1">
      <c r="A5" s="88" t="s">
        <v>23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86" t="s">
        <v>3</v>
      </c>
    </row>
    <row r="6" spans="1:19" ht="11.25" customHeight="1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  <c r="S6" s="87"/>
    </row>
    <row r="7" spans="1:19" ht="15">
      <c r="A7" s="4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8"/>
    </row>
    <row r="8" spans="1:19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0"/>
    </row>
    <row r="9" spans="1:19" ht="18.75">
      <c r="A9" s="49"/>
      <c r="B9" s="26"/>
      <c r="C9" s="21"/>
      <c r="D9" s="5"/>
      <c r="E9" s="40">
        <f ca="1">_XLL.ALEA.ENTRE.BORNES($U$2,$V$2)</f>
        <v>28</v>
      </c>
      <c r="F9" s="42" t="s">
        <v>11</v>
      </c>
      <c r="G9" s="40">
        <f ca="1">_XLL.ALEA.ENTRE.BORNES($U$3,$V$3)</f>
        <v>5</v>
      </c>
      <c r="H9" s="42" t="s">
        <v>12</v>
      </c>
      <c r="I9" s="41" t="s">
        <v>13</v>
      </c>
      <c r="J9" s="41"/>
      <c r="K9" s="40"/>
      <c r="L9" s="42"/>
      <c r="M9" s="40">
        <f ca="1">_XLL.ALEA.ENTRE.BORNES($U$2,$V$2)</f>
        <v>35</v>
      </c>
      <c r="N9" s="42" t="s">
        <v>11</v>
      </c>
      <c r="O9" s="40">
        <f ca="1">_XLL.ALEA.ENTRE.BORNES($U$3,$V$3)</f>
        <v>3</v>
      </c>
      <c r="P9" s="42" t="s">
        <v>12</v>
      </c>
      <c r="Q9" s="41" t="s">
        <v>13</v>
      </c>
      <c r="R9" s="26"/>
      <c r="S9" s="50"/>
    </row>
    <row r="10" spans="1:19" ht="18.75">
      <c r="A10" s="49"/>
      <c r="B10" s="5"/>
      <c r="C10" s="21"/>
      <c r="D10" s="5"/>
      <c r="E10" s="40">
        <f ca="1">_XLL.ALEA.ENTRE.BORNES($U$2,$V$2)</f>
        <v>67</v>
      </c>
      <c r="F10" s="42" t="s">
        <v>11</v>
      </c>
      <c r="G10" s="40">
        <f ca="1">_XLL.ALEA.ENTRE.BORNES($U$3,$V$3)</f>
        <v>6</v>
      </c>
      <c r="H10" s="42" t="s">
        <v>12</v>
      </c>
      <c r="I10" s="41" t="s">
        <v>13</v>
      </c>
      <c r="J10" s="42"/>
      <c r="K10" s="40"/>
      <c r="L10" s="42"/>
      <c r="M10" s="40">
        <f ca="1">_XLL.ALEA.ENTRE.BORNES($U$2,$V$2)</f>
        <v>67</v>
      </c>
      <c r="N10" s="42" t="s">
        <v>11</v>
      </c>
      <c r="O10" s="40">
        <f ca="1">_XLL.ALEA.ENTRE.BORNES($U$3,$V$3)</f>
        <v>2</v>
      </c>
      <c r="P10" s="42" t="s">
        <v>12</v>
      </c>
      <c r="Q10" s="41" t="s">
        <v>13</v>
      </c>
      <c r="R10" s="5"/>
      <c r="S10" s="50"/>
    </row>
    <row r="11" spans="1:19" ht="18.75">
      <c r="A11" s="49"/>
      <c r="B11" s="5"/>
      <c r="C11" s="21"/>
      <c r="D11" s="5"/>
      <c r="E11" s="40">
        <f ca="1">_XLL.ALEA.ENTRE.BORNES($U$2,$V$2)</f>
        <v>49</v>
      </c>
      <c r="F11" s="42" t="s">
        <v>11</v>
      </c>
      <c r="G11" s="40">
        <f ca="1">_XLL.ALEA.ENTRE.BORNES($U$3,$V$3)</f>
        <v>4</v>
      </c>
      <c r="H11" s="42" t="s">
        <v>12</v>
      </c>
      <c r="I11" s="41" t="s">
        <v>13</v>
      </c>
      <c r="J11" s="42"/>
      <c r="K11" s="40"/>
      <c r="L11" s="42"/>
      <c r="M11" s="40">
        <f ca="1">_XLL.ALEA.ENTRE.BORNES($U$2,$V$2)</f>
        <v>35</v>
      </c>
      <c r="N11" s="42" t="s">
        <v>11</v>
      </c>
      <c r="O11" s="40">
        <f ca="1">_XLL.ALEA.ENTRE.BORNES($U$3,$V$3)</f>
        <v>5</v>
      </c>
      <c r="P11" s="42" t="s">
        <v>12</v>
      </c>
      <c r="Q11" s="41" t="s">
        <v>13</v>
      </c>
      <c r="R11" s="5"/>
      <c r="S11" s="50"/>
    </row>
    <row r="12" spans="1:19" ht="18.75">
      <c r="A12" s="49"/>
      <c r="B12" s="5"/>
      <c r="C12" s="21"/>
      <c r="D12" s="5"/>
      <c r="E12" s="40">
        <f ca="1">_XLL.ALEA.ENTRE.BORNES($U$2,$V$2)</f>
        <v>13</v>
      </c>
      <c r="F12" s="42" t="s">
        <v>11</v>
      </c>
      <c r="G12" s="40">
        <f ca="1">_XLL.ALEA.ENTRE.BORNES($U$3,$V$3)</f>
        <v>6</v>
      </c>
      <c r="H12" s="42" t="s">
        <v>12</v>
      </c>
      <c r="I12" s="41" t="s">
        <v>13</v>
      </c>
      <c r="J12" s="42"/>
      <c r="K12" s="40"/>
      <c r="L12" s="42"/>
      <c r="M12" s="40">
        <f ca="1">_XLL.ALEA.ENTRE.BORNES($U$2,$V$2)</f>
        <v>17</v>
      </c>
      <c r="N12" s="42" t="s">
        <v>11</v>
      </c>
      <c r="O12" s="40">
        <f ca="1">_XLL.ALEA.ENTRE.BORNES($U$3,$V$3)</f>
        <v>5</v>
      </c>
      <c r="P12" s="42" t="s">
        <v>12</v>
      </c>
      <c r="Q12" s="41" t="s">
        <v>13</v>
      </c>
      <c r="R12" s="5"/>
      <c r="S12" s="50"/>
    </row>
    <row r="13" spans="1:19" ht="18.75">
      <c r="A13" s="49"/>
      <c r="B13" s="5"/>
      <c r="C13" s="21"/>
      <c r="D13" s="5"/>
      <c r="E13" s="40">
        <f ca="1">_XLL.ALEA.ENTRE.BORNES($U$2,$V$2)</f>
        <v>87</v>
      </c>
      <c r="F13" s="42" t="s">
        <v>11</v>
      </c>
      <c r="G13" s="40">
        <f ca="1">_XLL.ALEA.ENTRE.BORNES($U$3,$V$3)</f>
        <v>5</v>
      </c>
      <c r="H13" s="42" t="s">
        <v>12</v>
      </c>
      <c r="I13" s="41" t="s">
        <v>13</v>
      </c>
      <c r="J13" s="42"/>
      <c r="K13" s="40"/>
      <c r="L13" s="42"/>
      <c r="M13" s="40">
        <f ca="1">_XLL.ALEA.ENTRE.BORNES($U$2,$V$2)</f>
        <v>40</v>
      </c>
      <c r="N13" s="42" t="s">
        <v>11</v>
      </c>
      <c r="O13" s="40">
        <f ca="1">_XLL.ALEA.ENTRE.BORNES($U$3,$V$3)</f>
        <v>7</v>
      </c>
      <c r="P13" s="42" t="s">
        <v>12</v>
      </c>
      <c r="Q13" s="41" t="s">
        <v>13</v>
      </c>
      <c r="R13" s="5"/>
      <c r="S13" s="50"/>
    </row>
    <row r="14" spans="1:19" ht="15">
      <c r="A14" s="49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0"/>
    </row>
    <row r="15" spans="1:19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0"/>
    </row>
    <row r="16" spans="1:19" ht="15">
      <c r="A16" s="49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0"/>
    </row>
    <row r="17" spans="1:19" ht="15">
      <c r="A17" s="49"/>
      <c r="B17" s="5" t="s">
        <v>25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0"/>
    </row>
    <row r="18" spans="1:19" ht="15">
      <c r="A18" s="49"/>
      <c r="B18" s="5"/>
      <c r="C18" s="5"/>
      <c r="D18" s="5"/>
      <c r="E18" s="5"/>
      <c r="F18" s="5"/>
      <c r="G18" s="5" t="s">
        <v>26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0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88" t="s">
        <v>24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S21" s="46" t="s">
        <v>3</v>
      </c>
    </row>
    <row r="22" spans="1:19" ht="15" customHeight="1" hidden="1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10"/>
    </row>
    <row r="23" spans="1:19" ht="15">
      <c r="A23" s="30"/>
      <c r="B23" s="11"/>
      <c r="C23" s="47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8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0"/>
    </row>
    <row r="25" spans="1:19" ht="18.75">
      <c r="A25" s="49"/>
      <c r="B25" s="5"/>
      <c r="C25" s="21"/>
      <c r="D25" s="5"/>
      <c r="E25" s="40">
        <f ca="1">_XLL.ALEA.ENTRE.BORNES($U$2,$V$2)</f>
        <v>52</v>
      </c>
      <c r="F25" s="42" t="s">
        <v>11</v>
      </c>
      <c r="G25" s="40">
        <f ca="1">_XLL.ALEA.ENTRE.BORNES($U$3,$V$3)</f>
        <v>7</v>
      </c>
      <c r="H25" s="42" t="s">
        <v>12</v>
      </c>
      <c r="I25" s="41" t="s">
        <v>13</v>
      </c>
      <c r="J25" s="41"/>
      <c r="K25" s="40"/>
      <c r="L25" s="42"/>
      <c r="M25" s="40">
        <f ca="1">_XLL.ALEA.ENTRE.BORNES($U$2,$V$2)</f>
        <v>43</v>
      </c>
      <c r="N25" s="42" t="s">
        <v>11</v>
      </c>
      <c r="O25" s="40">
        <f ca="1">_XLL.ALEA.ENTRE.BORNES($U$3,$V$3)</f>
        <v>6</v>
      </c>
      <c r="P25" s="42" t="s">
        <v>12</v>
      </c>
      <c r="Q25" s="41" t="s">
        <v>13</v>
      </c>
      <c r="R25" s="5"/>
      <c r="S25" s="50"/>
    </row>
    <row r="26" spans="1:19" ht="18.75">
      <c r="A26" s="49"/>
      <c r="B26" s="5"/>
      <c r="C26" s="21"/>
      <c r="D26" s="5"/>
      <c r="E26" s="40">
        <f ca="1">_XLL.ALEA.ENTRE.BORNES($U$2,$V$2)</f>
        <v>68</v>
      </c>
      <c r="F26" s="42" t="s">
        <v>11</v>
      </c>
      <c r="G26" s="40">
        <f ca="1">_XLL.ALEA.ENTRE.BORNES($U$3,$V$3)</f>
        <v>2</v>
      </c>
      <c r="H26" s="42" t="s">
        <v>12</v>
      </c>
      <c r="I26" s="41" t="s">
        <v>13</v>
      </c>
      <c r="J26" s="42"/>
      <c r="K26" s="40"/>
      <c r="L26" s="42"/>
      <c r="M26" s="40">
        <f ca="1">_XLL.ALEA.ENTRE.BORNES($U$2,$V$2)</f>
        <v>63</v>
      </c>
      <c r="N26" s="42" t="s">
        <v>11</v>
      </c>
      <c r="O26" s="40">
        <f ca="1">_XLL.ALEA.ENTRE.BORNES($U$3,$V$3)</f>
        <v>3</v>
      </c>
      <c r="P26" s="42" t="s">
        <v>12</v>
      </c>
      <c r="Q26" s="41" t="s">
        <v>13</v>
      </c>
      <c r="R26" s="5"/>
      <c r="S26" s="50"/>
    </row>
    <row r="27" spans="1:19" ht="18.75">
      <c r="A27" s="49"/>
      <c r="B27" s="5"/>
      <c r="C27" s="21"/>
      <c r="D27" s="5"/>
      <c r="E27" s="40">
        <f ca="1">_XLL.ALEA.ENTRE.BORNES($U$2,$V$2)</f>
        <v>88</v>
      </c>
      <c r="F27" s="42" t="s">
        <v>11</v>
      </c>
      <c r="G27" s="40">
        <f ca="1">_XLL.ALEA.ENTRE.BORNES($U$3,$V$3)</f>
        <v>7</v>
      </c>
      <c r="H27" s="42" t="s">
        <v>12</v>
      </c>
      <c r="I27" s="41" t="s">
        <v>13</v>
      </c>
      <c r="J27" s="42"/>
      <c r="K27" s="40"/>
      <c r="L27" s="42"/>
      <c r="M27" s="40">
        <f ca="1">_XLL.ALEA.ENTRE.BORNES($U$2,$V$2)</f>
        <v>80</v>
      </c>
      <c r="N27" s="42" t="s">
        <v>11</v>
      </c>
      <c r="O27" s="40">
        <f ca="1">_XLL.ALEA.ENTRE.BORNES($U$3,$V$3)</f>
        <v>8</v>
      </c>
      <c r="P27" s="42" t="s">
        <v>12</v>
      </c>
      <c r="Q27" s="41" t="s">
        <v>13</v>
      </c>
      <c r="R27" s="5"/>
      <c r="S27" s="50"/>
    </row>
    <row r="28" spans="1:19" ht="18.75">
      <c r="A28" s="49"/>
      <c r="B28" s="5"/>
      <c r="C28" s="21"/>
      <c r="D28" s="5"/>
      <c r="E28" s="40">
        <f ca="1">_XLL.ALEA.ENTRE.BORNES($U$2,$V$2)</f>
        <v>64</v>
      </c>
      <c r="F28" s="42" t="s">
        <v>11</v>
      </c>
      <c r="G28" s="40">
        <f ca="1">_XLL.ALEA.ENTRE.BORNES($U$3,$V$3)</f>
        <v>4</v>
      </c>
      <c r="H28" s="42" t="s">
        <v>12</v>
      </c>
      <c r="I28" s="41" t="s">
        <v>13</v>
      </c>
      <c r="J28" s="42"/>
      <c r="K28" s="40"/>
      <c r="L28" s="42"/>
      <c r="M28" s="40">
        <f ca="1">_XLL.ALEA.ENTRE.BORNES($U$2,$V$2)</f>
        <v>64</v>
      </c>
      <c r="N28" s="42" t="s">
        <v>11</v>
      </c>
      <c r="O28" s="40">
        <f ca="1">_XLL.ALEA.ENTRE.BORNES($U$3,$V$3)</f>
        <v>8</v>
      </c>
      <c r="P28" s="42" t="s">
        <v>12</v>
      </c>
      <c r="Q28" s="41" t="s">
        <v>13</v>
      </c>
      <c r="R28" s="5"/>
      <c r="S28" s="50"/>
    </row>
    <row r="29" spans="1:19" ht="18.75">
      <c r="A29" s="49"/>
      <c r="B29" s="5"/>
      <c r="C29" s="21"/>
      <c r="D29" s="5"/>
      <c r="E29" s="40">
        <f ca="1">_XLL.ALEA.ENTRE.BORNES($U$2,$V$2)</f>
        <v>87</v>
      </c>
      <c r="F29" s="42" t="s">
        <v>11</v>
      </c>
      <c r="G29" s="40">
        <f ca="1">_XLL.ALEA.ENTRE.BORNES($U$3,$V$3)</f>
        <v>3</v>
      </c>
      <c r="H29" s="42" t="s">
        <v>12</v>
      </c>
      <c r="I29" s="41" t="s">
        <v>13</v>
      </c>
      <c r="J29" s="42"/>
      <c r="K29" s="40"/>
      <c r="L29" s="42"/>
      <c r="M29" s="40">
        <f ca="1">_XLL.ALEA.ENTRE.BORNES($U$2,$V$2)</f>
        <v>64</v>
      </c>
      <c r="N29" s="42" t="s">
        <v>11</v>
      </c>
      <c r="O29" s="40">
        <f ca="1">_XLL.ALEA.ENTRE.BORNES($U$3,$V$3)</f>
        <v>7</v>
      </c>
      <c r="P29" s="42" t="s">
        <v>12</v>
      </c>
      <c r="Q29" s="41" t="s">
        <v>13</v>
      </c>
      <c r="R29" s="5"/>
      <c r="S29" s="50"/>
    </row>
    <row r="30" spans="1:19" ht="15">
      <c r="A30" s="49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0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0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0"/>
    </row>
    <row r="33" spans="1:19" ht="15.75" customHeight="1">
      <c r="A33" s="49"/>
      <c r="B33" s="94" t="s">
        <v>27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5"/>
    </row>
    <row r="34" spans="1:19" ht="15">
      <c r="A34" s="49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5"/>
    </row>
    <row r="35" spans="1:19" ht="15">
      <c r="A35" s="49"/>
      <c r="B35" s="5" t="s">
        <v>28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0"/>
    </row>
    <row r="36" spans="1:19" ht="15">
      <c r="A36" s="4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8"/>
    </row>
    <row r="39" spans="1:19" ht="15">
      <c r="A39" s="19" t="s">
        <v>35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0"/>
    </row>
    <row r="40" spans="1:19" ht="15" customHeight="1">
      <c r="A40" s="49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0"/>
    </row>
    <row r="41" spans="1:19" ht="15">
      <c r="A41" s="49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0"/>
    </row>
    <row r="42" spans="1:19" ht="15">
      <c r="A42" s="49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0"/>
    </row>
    <row r="43" spans="1:19" ht="15">
      <c r="A43" s="49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0"/>
    </row>
    <row r="44" spans="1:19" ht="15">
      <c r="A44" s="4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0"/>
    </row>
    <row r="45" spans="1:19" ht="15">
      <c r="A45" s="49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0"/>
    </row>
    <row r="46" spans="1:19" ht="15">
      <c r="A46" s="49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0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9">
    <mergeCell ref="A5:R6"/>
    <mergeCell ref="A21:R22"/>
    <mergeCell ref="B33:S34"/>
    <mergeCell ref="A1:A4"/>
    <mergeCell ref="B1:R2"/>
    <mergeCell ref="S1:S4"/>
    <mergeCell ref="C4:R4"/>
    <mergeCell ref="J3:R3"/>
    <mergeCell ref="S5:S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D9" sqref="D9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5.28125" style="0" customWidth="1"/>
    <col min="5" max="5" width="2.140625" style="0" customWidth="1"/>
    <col min="6" max="6" width="3.421875" style="0" customWidth="1"/>
    <col min="7" max="7" width="3.140625" style="0" customWidth="1"/>
    <col min="8" max="8" width="5.421875" style="0" customWidth="1"/>
    <col min="9" max="9" width="6.421875" style="0" customWidth="1"/>
    <col min="10" max="10" width="4.57421875" style="0" customWidth="1"/>
    <col min="11" max="11" width="1.28515625" style="0" customWidth="1"/>
    <col min="12" max="12" width="5.57421875" style="0" customWidth="1"/>
    <col min="13" max="13" width="2.140625" style="0" customWidth="1"/>
    <col min="14" max="14" width="4.00390625" style="0" customWidth="1"/>
    <col min="15" max="15" width="3.00390625" style="0" customWidth="1"/>
    <col min="16" max="16" width="5.7109375" style="0" customWidth="1"/>
    <col min="17" max="17" width="3.28125" style="0" customWidth="1"/>
    <col min="18" max="18" width="16.28125" style="0" customWidth="1"/>
    <col min="19" max="19" width="26.00390625" style="0" hidden="1" customWidth="1"/>
    <col min="20" max="20" width="7.28125" style="0" hidden="1" customWidth="1"/>
    <col min="21" max="21" width="6.421875" style="0" hidden="1" customWidth="1"/>
  </cols>
  <sheetData>
    <row r="1" spans="1:21" ht="15.75" customHeight="1">
      <c r="A1" s="81"/>
      <c r="B1" s="69" t="s">
        <v>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  <c r="R1" s="65" t="s">
        <v>67</v>
      </c>
      <c r="S1" s="22" t="s">
        <v>7</v>
      </c>
      <c r="T1" s="23" t="s">
        <v>6</v>
      </c>
      <c r="U1" s="23" t="s">
        <v>8</v>
      </c>
    </row>
    <row r="2" spans="1:21" ht="15" customHeight="1">
      <c r="A2" s="8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  <c r="R2" s="66"/>
      <c r="S2" t="s">
        <v>9</v>
      </c>
      <c r="T2">
        <v>11</v>
      </c>
      <c r="U2">
        <v>250</v>
      </c>
    </row>
    <row r="3" spans="1:21" ht="15" customHeight="1">
      <c r="A3" s="82"/>
      <c r="B3" s="5"/>
      <c r="C3" s="34"/>
      <c r="D3" s="34"/>
      <c r="E3" s="34"/>
      <c r="F3" s="34"/>
      <c r="G3" s="34"/>
      <c r="H3" s="34"/>
      <c r="I3" s="84" t="s">
        <v>152</v>
      </c>
      <c r="J3" s="84"/>
      <c r="K3" s="84"/>
      <c r="L3" s="84"/>
      <c r="M3" s="84"/>
      <c r="N3" s="84"/>
      <c r="O3" s="84"/>
      <c r="P3" s="84"/>
      <c r="Q3" s="85"/>
      <c r="R3" s="67"/>
      <c r="S3" t="s">
        <v>10</v>
      </c>
      <c r="T3" s="21">
        <v>2</v>
      </c>
      <c r="U3" s="21">
        <v>9</v>
      </c>
    </row>
    <row r="4" spans="1:18" ht="15" customHeight="1">
      <c r="A4" s="83"/>
      <c r="B4" s="45"/>
      <c r="C4" s="75" t="s">
        <v>151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  <c r="R4" s="68"/>
    </row>
    <row r="5" spans="1:18" ht="20.25" customHeight="1">
      <c r="A5" s="88" t="s">
        <v>29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  <c r="R5" s="86" t="s">
        <v>3</v>
      </c>
    </row>
    <row r="6" spans="1:18" ht="11.25" customHeight="1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  <c r="R6" s="87"/>
    </row>
    <row r="7" spans="1:18" ht="15">
      <c r="A7" s="4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48"/>
    </row>
    <row r="8" spans="1:18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0"/>
    </row>
    <row r="9" spans="1:18" ht="18.75">
      <c r="A9" s="49"/>
      <c r="B9" s="26"/>
      <c r="C9" s="21"/>
      <c r="D9" s="40">
        <f ca="1">_XLL.ALEA.ENTRE.BORNES($T$2,$U$2)</f>
        <v>128</v>
      </c>
      <c r="E9" s="42" t="s">
        <v>11</v>
      </c>
      <c r="F9" s="40">
        <v>9</v>
      </c>
      <c r="G9" s="42" t="s">
        <v>12</v>
      </c>
      <c r="H9" s="41" t="s">
        <v>13</v>
      </c>
      <c r="I9" s="41"/>
      <c r="J9" s="40"/>
      <c r="K9" s="42"/>
      <c r="L9" s="40">
        <f ca="1">_XLL.ALEA.ENTRE.BORNES($T$2,$U$2)</f>
        <v>90</v>
      </c>
      <c r="M9" s="42" t="s">
        <v>11</v>
      </c>
      <c r="N9" s="40">
        <v>11</v>
      </c>
      <c r="O9" s="42" t="s">
        <v>12</v>
      </c>
      <c r="P9" s="41" t="s">
        <v>13</v>
      </c>
      <c r="Q9" s="26"/>
      <c r="R9" s="50"/>
    </row>
    <row r="10" spans="1:18" ht="18.75">
      <c r="A10" s="49"/>
      <c r="B10" s="5"/>
      <c r="C10" s="21"/>
      <c r="D10" s="40">
        <f ca="1">_XLL.ALEA.ENTRE.BORNES($T$2,$U$2)</f>
        <v>123</v>
      </c>
      <c r="E10" s="42" t="s">
        <v>11</v>
      </c>
      <c r="F10" s="40">
        <v>9</v>
      </c>
      <c r="G10" s="42" t="s">
        <v>12</v>
      </c>
      <c r="H10" s="41" t="s">
        <v>13</v>
      </c>
      <c r="I10" s="42"/>
      <c r="J10" s="40"/>
      <c r="K10" s="42"/>
      <c r="L10" s="40">
        <f ca="1">_XLL.ALEA.ENTRE.BORNES($T$2,$U$2)</f>
        <v>157</v>
      </c>
      <c r="M10" s="42" t="s">
        <v>11</v>
      </c>
      <c r="N10" s="40">
        <v>11</v>
      </c>
      <c r="O10" s="42" t="s">
        <v>12</v>
      </c>
      <c r="P10" s="41" t="s">
        <v>13</v>
      </c>
      <c r="Q10" s="5"/>
      <c r="R10" s="50"/>
    </row>
    <row r="11" spans="1:18" ht="18.75">
      <c r="A11" s="49"/>
      <c r="B11" s="5"/>
      <c r="C11" s="21"/>
      <c r="D11" s="40">
        <f ca="1">_XLL.ALEA.ENTRE.BORNES($T$2,$U$2)</f>
        <v>242</v>
      </c>
      <c r="E11" s="42" t="s">
        <v>11</v>
      </c>
      <c r="F11" s="40">
        <v>9</v>
      </c>
      <c r="G11" s="42" t="s">
        <v>12</v>
      </c>
      <c r="H11" s="41" t="s">
        <v>13</v>
      </c>
      <c r="I11" s="42"/>
      <c r="J11" s="40"/>
      <c r="K11" s="42"/>
      <c r="L11" s="40">
        <f ca="1">_XLL.ALEA.ENTRE.BORNES($T$2,$U$2)</f>
        <v>241</v>
      </c>
      <c r="M11" s="42" t="s">
        <v>11</v>
      </c>
      <c r="N11" s="40">
        <v>11</v>
      </c>
      <c r="O11" s="42" t="s">
        <v>12</v>
      </c>
      <c r="P11" s="41" t="s">
        <v>13</v>
      </c>
      <c r="Q11" s="5"/>
      <c r="R11" s="50"/>
    </row>
    <row r="12" spans="1:18" ht="18.75">
      <c r="A12" s="49"/>
      <c r="B12" s="5"/>
      <c r="C12" s="21"/>
      <c r="D12" s="40">
        <f ca="1">_XLL.ALEA.ENTRE.BORNES($T$2,$U$2)</f>
        <v>164</v>
      </c>
      <c r="E12" s="42" t="s">
        <v>11</v>
      </c>
      <c r="F12" s="40">
        <v>9</v>
      </c>
      <c r="G12" s="42" t="s">
        <v>12</v>
      </c>
      <c r="H12" s="41" t="s">
        <v>13</v>
      </c>
      <c r="I12" s="42"/>
      <c r="J12" s="40"/>
      <c r="K12" s="42"/>
      <c r="L12" s="40">
        <f ca="1">_XLL.ALEA.ENTRE.BORNES($T$2,$U$2)</f>
        <v>236</v>
      </c>
      <c r="M12" s="42" t="s">
        <v>11</v>
      </c>
      <c r="N12" s="40">
        <v>11</v>
      </c>
      <c r="O12" s="42" t="s">
        <v>12</v>
      </c>
      <c r="P12" s="41" t="s">
        <v>13</v>
      </c>
      <c r="Q12" s="5"/>
      <c r="R12" s="50"/>
    </row>
    <row r="13" spans="1:18" ht="18.75">
      <c r="A13" s="49"/>
      <c r="B13" s="5"/>
      <c r="C13" s="21"/>
      <c r="D13" s="40">
        <f ca="1">_XLL.ALEA.ENTRE.BORNES($T$2,$U$2)</f>
        <v>68</v>
      </c>
      <c r="E13" s="42" t="s">
        <v>11</v>
      </c>
      <c r="F13" s="40">
        <v>9</v>
      </c>
      <c r="G13" s="42" t="s">
        <v>12</v>
      </c>
      <c r="H13" s="41" t="s">
        <v>13</v>
      </c>
      <c r="I13" s="42"/>
      <c r="J13" s="40"/>
      <c r="K13" s="42"/>
      <c r="L13" s="40">
        <f ca="1">_XLL.ALEA.ENTRE.BORNES($T$2,$U$2)</f>
        <v>192</v>
      </c>
      <c r="M13" s="42" t="s">
        <v>11</v>
      </c>
      <c r="N13" s="40">
        <v>11</v>
      </c>
      <c r="O13" s="42" t="s">
        <v>12</v>
      </c>
      <c r="P13" s="41" t="s">
        <v>13</v>
      </c>
      <c r="Q13" s="5"/>
      <c r="R13" s="50"/>
    </row>
    <row r="14" spans="1:18" ht="15">
      <c r="A14" s="49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0"/>
    </row>
    <row r="15" spans="1:18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0"/>
    </row>
    <row r="16" spans="1:18" ht="15">
      <c r="A16" s="49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0"/>
    </row>
    <row r="17" spans="1:18" ht="15">
      <c r="A17" s="49"/>
      <c r="B17" s="5" t="s">
        <v>31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0"/>
    </row>
    <row r="18" spans="1:18" ht="15">
      <c r="A18" s="49"/>
      <c r="B18" s="5"/>
      <c r="C18" s="5"/>
      <c r="D18" s="5"/>
      <c r="E18" s="5"/>
      <c r="F18" s="5" t="s">
        <v>32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0"/>
    </row>
    <row r="19" spans="1:18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</row>
    <row r="20" spans="1:18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</row>
    <row r="21" spans="1:18" ht="30.75" customHeight="1">
      <c r="A21" s="88" t="s">
        <v>30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0"/>
      <c r="R21" s="46" t="s">
        <v>3</v>
      </c>
    </row>
    <row r="22" spans="1:18" ht="15" customHeight="1" hidden="1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3"/>
      <c r="R22" s="10"/>
    </row>
    <row r="23" spans="1:18" ht="15">
      <c r="A23" s="30"/>
      <c r="B23" s="11"/>
      <c r="C23" s="47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48"/>
    </row>
    <row r="24" spans="1:18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0"/>
    </row>
    <row r="25" spans="1:18" ht="18.75">
      <c r="A25" s="49"/>
      <c r="B25" s="5"/>
      <c r="C25" s="21"/>
      <c r="D25" s="40">
        <f ca="1">_XLL.ALEA.ENTRE.BORNES($T$2,$U$2)</f>
        <v>97</v>
      </c>
      <c r="E25" s="42" t="s">
        <v>11</v>
      </c>
      <c r="F25" s="40">
        <v>9</v>
      </c>
      <c r="G25" s="42" t="s">
        <v>12</v>
      </c>
      <c r="H25" s="41" t="s">
        <v>13</v>
      </c>
      <c r="I25" s="41"/>
      <c r="J25" s="40"/>
      <c r="K25" s="42"/>
      <c r="L25" s="40">
        <f ca="1">_XLL.ALEA.ENTRE.BORNES($T$2,$U$2)</f>
        <v>78</v>
      </c>
      <c r="M25" s="42" t="s">
        <v>11</v>
      </c>
      <c r="N25" s="40">
        <v>11</v>
      </c>
      <c r="O25" s="42" t="s">
        <v>12</v>
      </c>
      <c r="P25" s="41" t="s">
        <v>13</v>
      </c>
      <c r="Q25" s="5"/>
      <c r="R25" s="50"/>
    </row>
    <row r="26" spans="1:18" ht="18.75">
      <c r="A26" s="49"/>
      <c r="B26" s="5"/>
      <c r="C26" s="21"/>
      <c r="D26" s="40">
        <f ca="1">_XLL.ALEA.ENTRE.BORNES($T$2,$U$2)</f>
        <v>154</v>
      </c>
      <c r="E26" s="42" t="s">
        <v>11</v>
      </c>
      <c r="F26" s="40">
        <v>9</v>
      </c>
      <c r="G26" s="42" t="s">
        <v>12</v>
      </c>
      <c r="H26" s="41" t="s">
        <v>13</v>
      </c>
      <c r="I26" s="42"/>
      <c r="J26" s="40"/>
      <c r="K26" s="42"/>
      <c r="L26" s="40">
        <f ca="1">_XLL.ALEA.ENTRE.BORNES($T$2,$U$2)</f>
        <v>146</v>
      </c>
      <c r="M26" s="42" t="s">
        <v>11</v>
      </c>
      <c r="N26" s="40">
        <v>11</v>
      </c>
      <c r="O26" s="42" t="s">
        <v>12</v>
      </c>
      <c r="P26" s="41" t="s">
        <v>13</v>
      </c>
      <c r="Q26" s="5"/>
      <c r="R26" s="50"/>
    </row>
    <row r="27" spans="1:18" ht="18.75">
      <c r="A27" s="49"/>
      <c r="B27" s="5"/>
      <c r="C27" s="21"/>
      <c r="D27" s="40">
        <f ca="1">_XLL.ALEA.ENTRE.BORNES($T$2,$U$2)</f>
        <v>204</v>
      </c>
      <c r="E27" s="42" t="s">
        <v>11</v>
      </c>
      <c r="F27" s="40">
        <v>9</v>
      </c>
      <c r="G27" s="42" t="s">
        <v>12</v>
      </c>
      <c r="H27" s="41" t="s">
        <v>13</v>
      </c>
      <c r="I27" s="42"/>
      <c r="J27" s="40"/>
      <c r="K27" s="42"/>
      <c r="L27" s="40">
        <f ca="1">_XLL.ALEA.ENTRE.BORNES($T$2,$U$2)</f>
        <v>153</v>
      </c>
      <c r="M27" s="42" t="s">
        <v>11</v>
      </c>
      <c r="N27" s="40">
        <v>11</v>
      </c>
      <c r="O27" s="42" t="s">
        <v>12</v>
      </c>
      <c r="P27" s="41" t="s">
        <v>13</v>
      </c>
      <c r="Q27" s="5"/>
      <c r="R27" s="50"/>
    </row>
    <row r="28" spans="1:18" ht="18.75">
      <c r="A28" s="49"/>
      <c r="B28" s="5"/>
      <c r="C28" s="21"/>
      <c r="D28" s="40">
        <f ca="1">_XLL.ALEA.ENTRE.BORNES($T$2,$U$2)</f>
        <v>109</v>
      </c>
      <c r="E28" s="42" t="s">
        <v>11</v>
      </c>
      <c r="F28" s="40">
        <v>9</v>
      </c>
      <c r="G28" s="42" t="s">
        <v>12</v>
      </c>
      <c r="H28" s="41" t="s">
        <v>13</v>
      </c>
      <c r="I28" s="42"/>
      <c r="J28" s="40"/>
      <c r="K28" s="42"/>
      <c r="L28" s="40">
        <f ca="1">_XLL.ALEA.ENTRE.BORNES($T$2,$U$2)</f>
        <v>31</v>
      </c>
      <c r="M28" s="42" t="s">
        <v>11</v>
      </c>
      <c r="N28" s="40">
        <v>11</v>
      </c>
      <c r="O28" s="42" t="s">
        <v>12</v>
      </c>
      <c r="P28" s="41" t="s">
        <v>13</v>
      </c>
      <c r="Q28" s="5"/>
      <c r="R28" s="50"/>
    </row>
    <row r="29" spans="1:18" ht="18.75">
      <c r="A29" s="49"/>
      <c r="B29" s="5"/>
      <c r="C29" s="21"/>
      <c r="D29" s="40">
        <f ca="1">_XLL.ALEA.ENTRE.BORNES($T$2,$U$2)</f>
        <v>249</v>
      </c>
      <c r="E29" s="42" t="s">
        <v>11</v>
      </c>
      <c r="F29" s="40">
        <v>9</v>
      </c>
      <c r="G29" s="42" t="s">
        <v>12</v>
      </c>
      <c r="H29" s="41" t="s">
        <v>13</v>
      </c>
      <c r="I29" s="42"/>
      <c r="J29" s="40"/>
      <c r="K29" s="42"/>
      <c r="L29" s="40">
        <f ca="1">_XLL.ALEA.ENTRE.BORNES($T$2,$U$2)</f>
        <v>109</v>
      </c>
      <c r="M29" s="42" t="s">
        <v>11</v>
      </c>
      <c r="N29" s="40">
        <v>11</v>
      </c>
      <c r="O29" s="42" t="s">
        <v>12</v>
      </c>
      <c r="P29" s="41" t="s">
        <v>13</v>
      </c>
      <c r="Q29" s="5"/>
      <c r="R29" s="50"/>
    </row>
    <row r="30" spans="1:18" ht="15">
      <c r="A30" s="49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0"/>
    </row>
    <row r="31" spans="1:18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0"/>
    </row>
    <row r="32" spans="1:18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0"/>
    </row>
    <row r="33" spans="1:18" ht="15.75" customHeight="1">
      <c r="A33" s="49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31"/>
    </row>
    <row r="34" spans="1:18" ht="15">
      <c r="A34" s="49"/>
      <c r="B34" s="94" t="s">
        <v>33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31"/>
    </row>
    <row r="35" spans="1:18" ht="15">
      <c r="A35" s="49"/>
      <c r="B35" s="5" t="s">
        <v>34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0"/>
    </row>
    <row r="36" spans="1:18" ht="15">
      <c r="A36" s="4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9"/>
    </row>
    <row r="37" spans="1:18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</row>
    <row r="38" spans="1:18" ht="15">
      <c r="A38" s="1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8"/>
    </row>
    <row r="39" spans="1:18" ht="15">
      <c r="A39" s="19" t="s">
        <v>35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0"/>
    </row>
    <row r="40" spans="1:18" ht="15" customHeight="1">
      <c r="A40" s="49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0"/>
    </row>
    <row r="41" spans="1:18" ht="15">
      <c r="A41" s="49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0"/>
    </row>
    <row r="42" spans="1:18" ht="15">
      <c r="A42" s="49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0"/>
    </row>
    <row r="43" spans="1:18" ht="15">
      <c r="A43" s="49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0"/>
    </row>
    <row r="44" spans="1:18" ht="15">
      <c r="A44" s="4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0"/>
    </row>
    <row r="45" spans="1:18" ht="15">
      <c r="A45" s="49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0"/>
    </row>
    <row r="46" spans="1:18" ht="15">
      <c r="A46" s="49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0"/>
    </row>
    <row r="47" spans="1:18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9"/>
    </row>
    <row r="48" spans="1:18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</row>
    <row r="49" spans="1:18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</row>
    <row r="50" spans="1:18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9"/>
    </row>
  </sheetData>
  <sheetProtection/>
  <mergeCells count="10">
    <mergeCell ref="B33:Q33"/>
    <mergeCell ref="B34:Q34"/>
    <mergeCell ref="A1:A4"/>
    <mergeCell ref="B1:Q2"/>
    <mergeCell ref="R5:R6"/>
    <mergeCell ref="I3:Q3"/>
    <mergeCell ref="R1:R4"/>
    <mergeCell ref="C4:Q4"/>
    <mergeCell ref="A5:Q6"/>
    <mergeCell ref="A21:Q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I26" sqref="I26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4.00390625" style="0" customWidth="1"/>
    <col min="6" max="6" width="2.140625" style="0" customWidth="1"/>
    <col min="7" max="7" width="3.421875" style="0" customWidth="1"/>
    <col min="8" max="8" width="3.140625" style="0" customWidth="1"/>
    <col min="9" max="9" width="5.421875" style="0" customWidth="1"/>
    <col min="10" max="10" width="3.71093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5.8515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</cols>
  <sheetData>
    <row r="1" spans="1:22" ht="15.75" customHeight="1">
      <c r="A1" s="81"/>
      <c r="B1" s="69" t="s">
        <v>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65" t="s">
        <v>141</v>
      </c>
      <c r="T1" s="22" t="s">
        <v>7</v>
      </c>
      <c r="U1" s="23" t="s">
        <v>6</v>
      </c>
      <c r="V1" s="23" t="s">
        <v>8</v>
      </c>
    </row>
    <row r="2" spans="1:22" ht="15" customHeight="1">
      <c r="A2" s="8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  <c r="S2" s="66"/>
      <c r="T2" t="s">
        <v>9</v>
      </c>
      <c r="U2">
        <v>1</v>
      </c>
      <c r="V2">
        <v>89</v>
      </c>
    </row>
    <row r="3" spans="1:22" ht="15" customHeight="1">
      <c r="A3" s="82"/>
      <c r="C3" s="34"/>
      <c r="D3" s="34"/>
      <c r="E3" s="34"/>
      <c r="F3" s="34"/>
      <c r="G3" s="34"/>
      <c r="H3" s="34"/>
      <c r="I3" s="34"/>
      <c r="J3" s="84" t="s">
        <v>152</v>
      </c>
      <c r="K3" s="84"/>
      <c r="L3" s="84"/>
      <c r="M3" s="84"/>
      <c r="N3" s="84"/>
      <c r="O3" s="84"/>
      <c r="P3" s="84"/>
      <c r="Q3" s="84"/>
      <c r="R3" s="85"/>
      <c r="S3" s="67"/>
      <c r="T3" t="s">
        <v>10</v>
      </c>
      <c r="U3" s="21">
        <v>2</v>
      </c>
      <c r="V3" s="21">
        <v>9</v>
      </c>
    </row>
    <row r="4" spans="1:19" ht="15" customHeight="1">
      <c r="A4" s="83"/>
      <c r="B4" s="14"/>
      <c r="C4" s="75" t="s">
        <v>151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68"/>
    </row>
    <row r="5" spans="1:19" ht="20.25" customHeight="1">
      <c r="A5" s="88" t="s">
        <v>153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86" t="s">
        <v>3</v>
      </c>
    </row>
    <row r="6" spans="1:19" ht="11.25" customHeight="1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  <c r="S6" s="87"/>
    </row>
    <row r="7" spans="1:19" ht="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3"/>
    </row>
    <row r="8" spans="1:19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</row>
    <row r="9" spans="1:19" ht="18.75">
      <c r="A9" s="4"/>
      <c r="B9" s="26"/>
      <c r="E9" s="40">
        <f ca="1">_XLL.ALEA.ENTRE.BORNES($U$2,$V$2)</f>
        <v>54</v>
      </c>
      <c r="F9" s="42" t="s">
        <v>11</v>
      </c>
      <c r="G9" s="40" t="s">
        <v>154</v>
      </c>
      <c r="H9" s="42" t="s">
        <v>12</v>
      </c>
      <c r="I9" s="41">
        <f>IF(ROUNDUP(E9,-1)=E9,E9+10,ROUNDUP(E9,-1))</f>
        <v>60</v>
      </c>
      <c r="J9" s="41"/>
      <c r="K9" s="40"/>
      <c r="L9" s="42"/>
      <c r="M9" s="40">
        <f ca="1">_XLL.ALEA.ENTRE.BORNES($U$2,$V$2)</f>
        <v>17</v>
      </c>
      <c r="N9" s="42" t="s">
        <v>11</v>
      </c>
      <c r="O9" s="40" t="s">
        <v>154</v>
      </c>
      <c r="P9" s="42" t="s">
        <v>12</v>
      </c>
      <c r="Q9" s="41">
        <f>ROUNDUP(M9,-2)</f>
        <v>100</v>
      </c>
      <c r="R9" s="26"/>
      <c r="S9" s="6"/>
    </row>
    <row r="10" spans="1:19" ht="18.75">
      <c r="A10" s="4"/>
      <c r="B10" s="5"/>
      <c r="E10" s="40">
        <f ca="1">_XLL.ALEA.ENTRE.BORNES($U$2,$V$2)</f>
        <v>84</v>
      </c>
      <c r="F10" s="42" t="s">
        <v>11</v>
      </c>
      <c r="G10" s="40" t="s">
        <v>154</v>
      </c>
      <c r="H10" s="42" t="s">
        <v>12</v>
      </c>
      <c r="I10" s="41">
        <f>IF(ROUNDUP(E10,-1)=E10,E10+10,ROUNDUP(E10,-1))</f>
        <v>90</v>
      </c>
      <c r="J10" s="42"/>
      <c r="K10" s="40"/>
      <c r="L10" s="42"/>
      <c r="M10" s="40">
        <f ca="1">_XLL.ALEA.ENTRE.BORNES($U$2,$V$2)</f>
        <v>88</v>
      </c>
      <c r="N10" s="42" t="s">
        <v>11</v>
      </c>
      <c r="O10" s="40" t="s">
        <v>154</v>
      </c>
      <c r="P10" s="42" t="s">
        <v>12</v>
      </c>
      <c r="Q10" s="41">
        <f>ROUNDUP(M10,-2)</f>
        <v>100</v>
      </c>
      <c r="R10" s="5"/>
      <c r="S10" s="6"/>
    </row>
    <row r="11" spans="1:19" ht="18.75">
      <c r="A11" s="4"/>
      <c r="B11" s="5"/>
      <c r="E11" s="40">
        <f ca="1">_XLL.ALEA.ENTRE.BORNES($U$2,$V$2)</f>
        <v>5</v>
      </c>
      <c r="F11" s="42" t="s">
        <v>11</v>
      </c>
      <c r="G11" s="40" t="s">
        <v>154</v>
      </c>
      <c r="H11" s="42" t="s">
        <v>12</v>
      </c>
      <c r="I11" s="41">
        <f>IF(ROUNDUP(E11,-1)=E11,E11+10,ROUNDUP(E11,-1))</f>
        <v>10</v>
      </c>
      <c r="J11" s="42"/>
      <c r="K11" s="40"/>
      <c r="L11" s="42"/>
      <c r="M11" s="40">
        <f ca="1">_XLL.ALEA.ENTRE.BORNES($U$2,$V$2)</f>
        <v>76</v>
      </c>
      <c r="N11" s="42" t="s">
        <v>11</v>
      </c>
      <c r="O11" s="40" t="s">
        <v>154</v>
      </c>
      <c r="P11" s="42" t="s">
        <v>12</v>
      </c>
      <c r="Q11" s="41">
        <f>ROUNDUP(M11,-2)</f>
        <v>100</v>
      </c>
      <c r="R11" s="5"/>
      <c r="S11" s="6"/>
    </row>
    <row r="12" spans="1:19" ht="18.75">
      <c r="A12" s="4"/>
      <c r="B12" s="5"/>
      <c r="E12" s="40">
        <f ca="1">_XLL.ALEA.ENTRE.BORNES($U$2,$V$2)</f>
        <v>61</v>
      </c>
      <c r="F12" s="42" t="s">
        <v>11</v>
      </c>
      <c r="G12" s="40" t="s">
        <v>154</v>
      </c>
      <c r="H12" s="42" t="s">
        <v>12</v>
      </c>
      <c r="I12" s="41">
        <f>IF(ROUNDUP(E12,-1)=E12,E12+10,ROUNDUP(E12,-1))</f>
        <v>70</v>
      </c>
      <c r="J12" s="42"/>
      <c r="K12" s="40"/>
      <c r="L12" s="42"/>
      <c r="M12" s="40">
        <f ca="1">_XLL.ALEA.ENTRE.BORNES($U$2,$V$2)</f>
        <v>82</v>
      </c>
      <c r="N12" s="42" t="s">
        <v>11</v>
      </c>
      <c r="O12" s="40" t="s">
        <v>154</v>
      </c>
      <c r="P12" s="42" t="s">
        <v>12</v>
      </c>
      <c r="Q12" s="41">
        <f>ROUNDUP(M12,-2)</f>
        <v>100</v>
      </c>
      <c r="R12" s="5"/>
      <c r="S12" s="6"/>
    </row>
    <row r="13" spans="1:19" ht="18.75">
      <c r="A13" s="4"/>
      <c r="B13" s="5"/>
      <c r="E13" s="40">
        <f ca="1">_XLL.ALEA.ENTRE.BORNES($U$2,$V$2)</f>
        <v>72</v>
      </c>
      <c r="F13" s="42" t="s">
        <v>11</v>
      </c>
      <c r="G13" s="40" t="s">
        <v>154</v>
      </c>
      <c r="H13" s="42" t="s">
        <v>12</v>
      </c>
      <c r="I13" s="41">
        <f>IF(ROUNDUP(E13,-1)=E13,E13+10,ROUNDUP(E13,-1))</f>
        <v>80</v>
      </c>
      <c r="J13" s="42"/>
      <c r="K13" s="40"/>
      <c r="L13" s="42"/>
      <c r="M13" s="40">
        <f ca="1">_XLL.ALEA.ENTRE.BORNES($U$2,$V$2)</f>
        <v>39</v>
      </c>
      <c r="N13" s="42" t="s">
        <v>11</v>
      </c>
      <c r="O13" s="40" t="s">
        <v>154</v>
      </c>
      <c r="P13" s="42" t="s">
        <v>12</v>
      </c>
      <c r="Q13" s="41">
        <f>ROUNDUP(M13,-2)</f>
        <v>100</v>
      </c>
      <c r="R13" s="5"/>
      <c r="S13" s="6"/>
    </row>
    <row r="14" spans="1:19" ht="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/>
    </row>
    <row r="15" spans="1:19" ht="15">
      <c r="A15" s="19" t="s">
        <v>2</v>
      </c>
      <c r="B15" s="24"/>
      <c r="C15" s="5"/>
      <c r="D15" s="5"/>
      <c r="E15" s="5"/>
      <c r="F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/>
    </row>
    <row r="16" spans="1:19" ht="15">
      <c r="A16" s="4"/>
      <c r="B16" s="5"/>
      <c r="C16" s="5"/>
      <c r="D16" s="5"/>
      <c r="E16" s="5"/>
      <c r="F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6"/>
    </row>
    <row r="17" spans="1:19" ht="15">
      <c r="A17" s="4"/>
      <c r="B17" t="s">
        <v>37</v>
      </c>
      <c r="C17" s="5"/>
      <c r="E17" s="5"/>
      <c r="F17" s="5"/>
      <c r="G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"/>
    </row>
    <row r="18" spans="1:19" ht="15">
      <c r="A18" s="4"/>
      <c r="B18" t="s">
        <v>38</v>
      </c>
      <c r="C18" s="5"/>
      <c r="D18" s="5"/>
      <c r="E18" s="5"/>
      <c r="F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88" t="s">
        <v>36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S21" s="33" t="s">
        <v>3</v>
      </c>
    </row>
    <row r="22" spans="1:19" ht="15" customHeight="1" hidden="1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10"/>
    </row>
    <row r="23" spans="1:19" ht="15">
      <c r="A23" s="30"/>
      <c r="B23" s="11"/>
      <c r="C23" s="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3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/>
    </row>
    <row r="25" spans="1:19" ht="18.75">
      <c r="A25" s="4"/>
      <c r="B25" s="5"/>
      <c r="C25" s="21"/>
      <c r="D25" s="5"/>
      <c r="E25" s="40">
        <f ca="1">_XLL.ALEA.ENTRE.BORNES($U$2,$V$2)</f>
        <v>37</v>
      </c>
      <c r="F25" s="42" t="s">
        <v>11</v>
      </c>
      <c r="G25" s="40" t="s">
        <v>154</v>
      </c>
      <c r="H25" s="42" t="s">
        <v>12</v>
      </c>
      <c r="I25" s="41">
        <f>IF(ROUNDUP(E25,-1)=E25,E25+10,ROUNDUP(E25,-1))</f>
        <v>40</v>
      </c>
      <c r="J25" s="41"/>
      <c r="K25" s="40"/>
      <c r="L25" s="42"/>
      <c r="M25" s="40">
        <f ca="1">_XLL.ALEA.ENTRE.BORNES($U$2,$V$2)</f>
        <v>75</v>
      </c>
      <c r="N25" s="42" t="s">
        <v>11</v>
      </c>
      <c r="O25" s="40" t="s">
        <v>154</v>
      </c>
      <c r="P25" s="42" t="s">
        <v>12</v>
      </c>
      <c r="Q25" s="41">
        <f>IF(ROUNDUP(M25,-2)=M25,M25+10,ROUNDUP(M25,-2))</f>
        <v>100</v>
      </c>
      <c r="R25" s="5"/>
      <c r="S25" s="6"/>
    </row>
    <row r="26" spans="1:19" ht="18.75">
      <c r="A26" s="4"/>
      <c r="B26" s="5"/>
      <c r="C26" s="21"/>
      <c r="D26" s="5"/>
      <c r="E26" s="40">
        <f ca="1">_XLL.ALEA.ENTRE.BORNES($U$2,$V$2)</f>
        <v>72</v>
      </c>
      <c r="F26" s="42" t="s">
        <v>11</v>
      </c>
      <c r="G26" s="40" t="s">
        <v>154</v>
      </c>
      <c r="H26" s="42" t="s">
        <v>12</v>
      </c>
      <c r="I26" s="41">
        <f>IF(ROUNDUP(E26,-1)=E26,E26+10,ROUNDUP(E26,-1))</f>
        <v>80</v>
      </c>
      <c r="J26" s="42"/>
      <c r="K26" s="40"/>
      <c r="L26" s="42"/>
      <c r="M26" s="40">
        <f ca="1">_XLL.ALEA.ENTRE.BORNES($U$2,$V$2)</f>
        <v>42</v>
      </c>
      <c r="N26" s="42" t="s">
        <v>11</v>
      </c>
      <c r="O26" s="40" t="s">
        <v>154</v>
      </c>
      <c r="P26" s="42" t="s">
        <v>12</v>
      </c>
      <c r="Q26" s="41">
        <f>ROUNDUP(M26,-2)</f>
        <v>100</v>
      </c>
      <c r="R26" s="5"/>
      <c r="S26" s="6"/>
    </row>
    <row r="27" spans="1:19" ht="18.75">
      <c r="A27" s="4"/>
      <c r="B27" s="5"/>
      <c r="C27" s="21"/>
      <c r="D27" s="5"/>
      <c r="E27" s="40">
        <f ca="1">_XLL.ALEA.ENTRE.BORNES($U$2,$V$2)</f>
        <v>83</v>
      </c>
      <c r="F27" s="42" t="s">
        <v>11</v>
      </c>
      <c r="G27" s="40" t="s">
        <v>154</v>
      </c>
      <c r="H27" s="42" t="s">
        <v>12</v>
      </c>
      <c r="I27" s="41">
        <f>IF(ROUNDUP(E27,-1)=E27,E27+10,ROUNDUP(E27,-1))</f>
        <v>90</v>
      </c>
      <c r="J27" s="42"/>
      <c r="K27" s="40"/>
      <c r="L27" s="42"/>
      <c r="M27" s="40">
        <f ca="1">_XLL.ALEA.ENTRE.BORNES($U$2,$V$2)</f>
        <v>62</v>
      </c>
      <c r="N27" s="42" t="s">
        <v>11</v>
      </c>
      <c r="O27" s="40" t="s">
        <v>154</v>
      </c>
      <c r="P27" s="42" t="s">
        <v>12</v>
      </c>
      <c r="Q27" s="41">
        <f>ROUNDUP(M27,-2)</f>
        <v>100</v>
      </c>
      <c r="R27" s="5"/>
      <c r="S27" s="6"/>
    </row>
    <row r="28" spans="1:19" ht="18.75">
      <c r="A28" s="4"/>
      <c r="B28" s="5"/>
      <c r="C28" s="21"/>
      <c r="D28" s="5"/>
      <c r="E28" s="40">
        <f ca="1">_XLL.ALEA.ENTRE.BORNES($U$2,$V$2)</f>
        <v>1</v>
      </c>
      <c r="F28" s="42" t="s">
        <v>11</v>
      </c>
      <c r="G28" s="40" t="s">
        <v>154</v>
      </c>
      <c r="H28" s="42" t="s">
        <v>12</v>
      </c>
      <c r="I28" s="41">
        <f>IF(ROUNDUP(E28,-1)=E28,E28+10,ROUNDUP(E28,-1))</f>
        <v>10</v>
      </c>
      <c r="J28" s="42"/>
      <c r="K28" s="40"/>
      <c r="L28" s="42"/>
      <c r="M28" s="40">
        <f ca="1">_XLL.ALEA.ENTRE.BORNES($U$2,$V$2)</f>
        <v>85</v>
      </c>
      <c r="N28" s="42" t="s">
        <v>11</v>
      </c>
      <c r="O28" s="40" t="s">
        <v>154</v>
      </c>
      <c r="P28" s="42" t="s">
        <v>12</v>
      </c>
      <c r="Q28" s="41">
        <f>ROUNDUP(M28,-2)</f>
        <v>100</v>
      </c>
      <c r="R28" s="5"/>
      <c r="S28" s="6"/>
    </row>
    <row r="29" spans="1:19" ht="18.75">
      <c r="A29" s="4"/>
      <c r="B29" s="5"/>
      <c r="C29" s="21"/>
      <c r="D29" s="5"/>
      <c r="E29" s="40">
        <f ca="1">_XLL.ALEA.ENTRE.BORNES($U$2,$V$2)</f>
        <v>4</v>
      </c>
      <c r="F29" s="42" t="s">
        <v>11</v>
      </c>
      <c r="G29" s="40" t="s">
        <v>154</v>
      </c>
      <c r="H29" s="42" t="s">
        <v>12</v>
      </c>
      <c r="I29" s="41">
        <f>IF(ROUNDUP(E29,-1)=E29,E29+10,ROUNDUP(E29,-1))</f>
        <v>10</v>
      </c>
      <c r="J29" s="42"/>
      <c r="K29" s="40"/>
      <c r="L29" s="42"/>
      <c r="M29" s="40">
        <f ca="1">_XLL.ALEA.ENTRE.BORNES($U$2,$V$2)</f>
        <v>23</v>
      </c>
      <c r="N29" s="42" t="s">
        <v>11</v>
      </c>
      <c r="O29" s="40" t="s">
        <v>154</v>
      </c>
      <c r="P29" s="42" t="s">
        <v>12</v>
      </c>
      <c r="Q29" s="41">
        <f>ROUNDUP(M29,-2)</f>
        <v>100</v>
      </c>
      <c r="R29" s="5"/>
      <c r="S29" s="6"/>
    </row>
    <row r="30" spans="1:19" ht="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6"/>
    </row>
    <row r="33" spans="1:19" ht="15.75" customHeight="1">
      <c r="A33" s="4"/>
      <c r="B33" t="s">
        <v>39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31"/>
    </row>
    <row r="34" spans="1:19" ht="15">
      <c r="A34" s="4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1"/>
    </row>
    <row r="35" spans="1:19" ht="15">
      <c r="A35" s="4"/>
      <c r="C35" s="5"/>
      <c r="E35" s="5"/>
      <c r="F35" s="5"/>
      <c r="G35" s="5"/>
      <c r="H35" s="5"/>
      <c r="I35" s="5"/>
      <c r="K35" s="5"/>
      <c r="L35" s="5"/>
      <c r="M35" s="5"/>
      <c r="N35" s="5"/>
      <c r="O35" s="5"/>
      <c r="P35" s="5"/>
      <c r="Q35" s="5"/>
      <c r="R35" s="5"/>
      <c r="S35" s="6"/>
    </row>
    <row r="36" spans="1:19" ht="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1:19" ht="15">
      <c r="A39" s="19" t="s">
        <v>35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6"/>
    </row>
    <row r="40" spans="1:19" ht="15" customHeight="1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</row>
    <row r="41" spans="1:19" ht="15" customHeight="1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2"/>
    </row>
    <row r="42" spans="1:19" ht="15" customHeight="1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2"/>
    </row>
    <row r="43" spans="1:19" ht="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6"/>
    </row>
    <row r="44" spans="1:19" ht="1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6"/>
    </row>
    <row r="45" spans="1:19" ht="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6"/>
    </row>
    <row r="46" spans="1:19" ht="1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9"/>
    </row>
  </sheetData>
  <sheetProtection/>
  <mergeCells count="8">
    <mergeCell ref="A21:R22"/>
    <mergeCell ref="A1:A4"/>
    <mergeCell ref="B1:R2"/>
    <mergeCell ref="S1:S4"/>
    <mergeCell ref="C4:R4"/>
    <mergeCell ref="A5:R6"/>
    <mergeCell ref="S5:S6"/>
    <mergeCell ref="J3:R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50"/>
  <sheetViews>
    <sheetView zoomScalePageLayoutView="0" workbookViewId="0" topLeftCell="A1">
      <selection activeCell="E10" sqref="E10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4.00390625" style="0" customWidth="1"/>
    <col min="6" max="6" width="2.140625" style="0" customWidth="1"/>
    <col min="7" max="7" width="3.42187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4" width="0" style="0" hidden="1" customWidth="1"/>
    <col min="25" max="34" width="8.00390625" style="0" hidden="1" customWidth="1"/>
  </cols>
  <sheetData>
    <row r="1" spans="1:22" ht="15.75" customHeight="1">
      <c r="A1" s="81"/>
      <c r="B1" s="69" t="s">
        <v>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65" t="s">
        <v>142</v>
      </c>
      <c r="T1" s="22" t="s">
        <v>7</v>
      </c>
      <c r="U1" s="23" t="s">
        <v>6</v>
      </c>
      <c r="V1" s="23" t="s">
        <v>8</v>
      </c>
    </row>
    <row r="2" spans="1:34" ht="15" customHeight="1">
      <c r="A2" s="8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  <c r="S2" s="66"/>
      <c r="T2" t="s">
        <v>9</v>
      </c>
      <c r="U2">
        <v>10</v>
      </c>
      <c r="V2">
        <v>99</v>
      </c>
      <c r="Y2" s="40">
        <f ca="1">10*INT((_XLL.ALEA.ENTRE.BORNES($U$3,$V$3)/10)*10)+_XLL.ALEA.ENTRE.BORNES($U$3,$V$3)</f>
        <v>56</v>
      </c>
      <c r="Z2" s="40" t="s">
        <v>42</v>
      </c>
      <c r="AA2" s="41">
        <f ca="1">_XLL.ALEA.ENTRE.BORNES(1,Y2-ROUNDDOWN(Y2,-1))</f>
        <v>1</v>
      </c>
      <c r="AB2" s="42" t="s">
        <v>12</v>
      </c>
      <c r="AC2" s="41" t="s">
        <v>13</v>
      </c>
      <c r="AD2" s="40">
        <f ca="1">10*INT((_XLL.ALEA.ENTRE.BORNES($U$3,$V$3)/10)*10)+_XLL.ALEA.ENTRE.BORNES($U$3,$V$3)</f>
        <v>65</v>
      </c>
      <c r="AE2" s="40" t="s">
        <v>42</v>
      </c>
      <c r="AF2" s="41">
        <f ca="1">_XLL.ALEA.ENTRE.BORNES(1,AD2-ROUNDDOWN(AD2,-1))</f>
        <v>2</v>
      </c>
      <c r="AG2" s="42" t="s">
        <v>12</v>
      </c>
      <c r="AH2" s="41" t="s">
        <v>13</v>
      </c>
    </row>
    <row r="3" spans="1:34" ht="15" customHeight="1">
      <c r="A3" s="82"/>
      <c r="B3" s="5"/>
      <c r="C3" s="34"/>
      <c r="D3" s="34"/>
      <c r="E3" s="34"/>
      <c r="F3" s="34"/>
      <c r="G3" s="34"/>
      <c r="H3" s="34"/>
      <c r="I3" s="34"/>
      <c r="J3" s="84" t="s">
        <v>152</v>
      </c>
      <c r="K3" s="84"/>
      <c r="L3" s="84"/>
      <c r="M3" s="84"/>
      <c r="N3" s="84"/>
      <c r="O3" s="84"/>
      <c r="P3" s="84"/>
      <c r="Q3" s="84"/>
      <c r="R3" s="85"/>
      <c r="S3" s="67"/>
      <c r="T3" t="s">
        <v>10</v>
      </c>
      <c r="U3" s="21">
        <v>1</v>
      </c>
      <c r="V3" s="21">
        <v>9</v>
      </c>
      <c r="Y3" s="40">
        <f ca="1">10*INT((_XLL.ALEA.ENTRE.BORNES($U$3,$V$3)/10)*10)+_XLL.ALEA.ENTRE.BORNES($U$3,$V$3)</f>
        <v>74</v>
      </c>
      <c r="Z3" s="40" t="s">
        <v>42</v>
      </c>
      <c r="AA3" s="41">
        <f ca="1">_XLL.ALEA.ENTRE.BORNES(1,Y3-ROUNDDOWN(Y3,-1))</f>
        <v>2</v>
      </c>
      <c r="AB3" s="42" t="s">
        <v>12</v>
      </c>
      <c r="AC3" s="41" t="s">
        <v>13</v>
      </c>
      <c r="AD3" s="40">
        <f ca="1">10*INT((_XLL.ALEA.ENTRE.BORNES($U$3,$V$3)/10)*10)+_XLL.ALEA.ENTRE.BORNES($U$3,$V$3)</f>
        <v>21</v>
      </c>
      <c r="AE3" s="40" t="s">
        <v>42</v>
      </c>
      <c r="AF3" s="41">
        <f ca="1">_XLL.ALEA.ENTRE.BORNES(1,AD3-ROUNDDOWN(AD3,-1))</f>
        <v>1</v>
      </c>
      <c r="AG3" s="42" t="s">
        <v>12</v>
      </c>
      <c r="AH3" s="41" t="s">
        <v>13</v>
      </c>
    </row>
    <row r="4" spans="1:34" ht="15" customHeight="1">
      <c r="A4" s="83"/>
      <c r="B4" s="51"/>
      <c r="C4" s="75" t="s">
        <v>151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68"/>
      <c r="Y4" s="40">
        <f ca="1">10*INT((_XLL.ALEA.ENTRE.BORNES($U$3,$V$3)/10)*10)+_XLL.ALEA.ENTRE.BORNES($U$3,$V$3)</f>
        <v>41</v>
      </c>
      <c r="Z4" s="40" t="s">
        <v>42</v>
      </c>
      <c r="AA4" s="41">
        <f ca="1">_XLL.ALEA.ENTRE.BORNES(1,Y4-ROUNDDOWN(Y4,-1))</f>
        <v>1</v>
      </c>
      <c r="AB4" s="42" t="s">
        <v>12</v>
      </c>
      <c r="AC4" s="41" t="s">
        <v>13</v>
      </c>
      <c r="AD4" s="40">
        <f ca="1">10*INT((_XLL.ALEA.ENTRE.BORNES($U$3,$V$3)/10)*10)+_XLL.ALEA.ENTRE.BORNES($U$3,$V$3)</f>
        <v>31</v>
      </c>
      <c r="AE4" s="40" t="s">
        <v>42</v>
      </c>
      <c r="AF4" s="41">
        <f ca="1">_XLL.ALEA.ENTRE.BORNES(1,AD4-ROUNDDOWN(AD4,-1))</f>
        <v>1</v>
      </c>
      <c r="AG4" s="42" t="s">
        <v>12</v>
      </c>
      <c r="AH4" s="41" t="s">
        <v>13</v>
      </c>
    </row>
    <row r="5" spans="1:34" ht="20.25" customHeight="1">
      <c r="A5" s="88" t="s">
        <v>40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86" t="s">
        <v>3</v>
      </c>
      <c r="Y5" s="40">
        <f ca="1">10*INT((_XLL.ALEA.ENTRE.BORNES($U$3,$V$3)/10)*10)+_XLL.ALEA.ENTRE.BORNES($U$3,$V$3)</f>
        <v>95</v>
      </c>
      <c r="Z5" s="40" t="s">
        <v>42</v>
      </c>
      <c r="AA5" s="41">
        <f ca="1">_XLL.ALEA.ENTRE.BORNES(1,Y5-ROUNDDOWN(Y5,-1))</f>
        <v>2</v>
      </c>
      <c r="AB5" s="42" t="s">
        <v>12</v>
      </c>
      <c r="AC5" s="41" t="s">
        <v>13</v>
      </c>
      <c r="AD5" s="40">
        <f ca="1">10*INT((_XLL.ALEA.ENTRE.BORNES($U$3,$V$3)/10)*10)+_XLL.ALEA.ENTRE.BORNES($U$3,$V$3)</f>
        <v>86</v>
      </c>
      <c r="AE5" s="40" t="s">
        <v>42</v>
      </c>
      <c r="AF5" s="41">
        <f ca="1">_XLL.ALEA.ENTRE.BORNES(1,AD5-ROUNDDOWN(AD5,-1))</f>
        <v>4</v>
      </c>
      <c r="AG5" s="42" t="s">
        <v>12</v>
      </c>
      <c r="AH5" s="41" t="s">
        <v>13</v>
      </c>
    </row>
    <row r="6" spans="1:34" ht="11.25" customHeight="1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  <c r="S6" s="87"/>
      <c r="Y6" s="40">
        <f ca="1">10*INT((_XLL.ALEA.ENTRE.BORNES($U$3,$V$3)/10)*10)+_XLL.ALEA.ENTRE.BORNES($U$3,$V$3)</f>
        <v>51</v>
      </c>
      <c r="Z6" s="40" t="s">
        <v>42</v>
      </c>
      <c r="AA6" s="41">
        <f ca="1">_XLL.ALEA.ENTRE.BORNES(1,Y6-ROUNDDOWN(Y6,-1))</f>
        <v>1</v>
      </c>
      <c r="AB6" s="42" t="s">
        <v>12</v>
      </c>
      <c r="AC6" s="41" t="s">
        <v>13</v>
      </c>
      <c r="AD6" s="40">
        <f ca="1">10*INT((_XLL.ALEA.ENTRE.BORNES($U$3,$V$3)/10)*10)+_XLL.ALEA.ENTRE.BORNES($U$3,$V$3)</f>
        <v>49</v>
      </c>
      <c r="AE6" s="40" t="s">
        <v>42</v>
      </c>
      <c r="AF6" s="41">
        <f ca="1">_XLL.ALEA.ENTRE.BORNES(1,AD6-ROUNDDOWN(AD6,-1))</f>
        <v>6</v>
      </c>
      <c r="AG6" s="42" t="s">
        <v>12</v>
      </c>
      <c r="AH6" s="41" t="s">
        <v>13</v>
      </c>
    </row>
    <row r="7" spans="1:19" ht="15">
      <c r="A7" s="5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4"/>
    </row>
    <row r="8" spans="1:19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6"/>
    </row>
    <row r="9" spans="1:19" ht="18.75">
      <c r="A9" s="55"/>
      <c r="B9" s="26"/>
      <c r="C9" s="5"/>
      <c r="D9" s="5"/>
      <c r="E9" s="40">
        <f>IF(($Y2-ROUNDDOWN(Y2,-1))&lt;5,Y2+4,Y2)</f>
        <v>56</v>
      </c>
      <c r="F9" s="40" t="s">
        <v>42</v>
      </c>
      <c r="G9" s="41">
        <f ca="1">_XLL.ALEA.ENTRE.BORNES(3,E9-ROUNDDOWN(E9,-1))</f>
        <v>5</v>
      </c>
      <c r="H9" s="42" t="s">
        <v>12</v>
      </c>
      <c r="I9" s="41" t="s">
        <v>13</v>
      </c>
      <c r="J9" s="41"/>
      <c r="K9" s="40"/>
      <c r="L9" s="42"/>
      <c r="M9" s="40">
        <f>IF(($AD2-ROUNDDOWN(AD2,-1))&lt;5,AD2+4,AD2)</f>
        <v>65</v>
      </c>
      <c r="N9" s="40" t="s">
        <v>42</v>
      </c>
      <c r="O9" s="41">
        <f ca="1">_XLL.ALEA.ENTRE.BORNES(3,M9-ROUNDDOWN(M9,-1))</f>
        <v>5</v>
      </c>
      <c r="P9" s="42" t="s">
        <v>12</v>
      </c>
      <c r="Q9" s="41" t="s">
        <v>13</v>
      </c>
      <c r="R9" s="26"/>
      <c r="S9" s="56"/>
    </row>
    <row r="10" spans="1:19" ht="18.75">
      <c r="A10" s="55"/>
      <c r="B10" s="5"/>
      <c r="C10" s="5"/>
      <c r="D10" s="5"/>
      <c r="E10" s="40">
        <f>IF(($Y3-ROUNDDOWN(Y3,-1))&lt;5,Y3+4,Y3)</f>
        <v>78</v>
      </c>
      <c r="F10" s="40" t="s">
        <v>42</v>
      </c>
      <c r="G10" s="41">
        <f ca="1">_XLL.ALEA.ENTRE.BORNES(3,E10-ROUNDDOWN(E10,-1))</f>
        <v>3</v>
      </c>
      <c r="H10" s="42" t="s">
        <v>12</v>
      </c>
      <c r="I10" s="41" t="s">
        <v>13</v>
      </c>
      <c r="J10" s="42"/>
      <c r="K10" s="40"/>
      <c r="L10" s="42"/>
      <c r="M10" s="40">
        <f>IF(($AD3-ROUNDDOWN(AD3,-1))&lt;5,AD3+4,AD3)</f>
        <v>25</v>
      </c>
      <c r="N10" s="40" t="s">
        <v>42</v>
      </c>
      <c r="O10" s="41">
        <f ca="1">_XLL.ALEA.ENTRE.BORNES(3,M10-ROUNDDOWN(M10,-1))</f>
        <v>5</v>
      </c>
      <c r="P10" s="42" t="s">
        <v>12</v>
      </c>
      <c r="Q10" s="41" t="s">
        <v>13</v>
      </c>
      <c r="R10" s="5"/>
      <c r="S10" s="56"/>
    </row>
    <row r="11" spans="1:34" ht="18.75">
      <c r="A11" s="55"/>
      <c r="B11" s="5"/>
      <c r="C11" s="5"/>
      <c r="D11" s="5"/>
      <c r="E11" s="40">
        <f>IF(($Y4-ROUNDDOWN(Y4,-1))&lt;5,Y4+4,Y4)</f>
        <v>45</v>
      </c>
      <c r="F11" s="40" t="s">
        <v>42</v>
      </c>
      <c r="G11" s="41">
        <f ca="1">_XLL.ALEA.ENTRE.BORNES(3,E11-ROUNDDOWN(E11,-1))</f>
        <v>5</v>
      </c>
      <c r="H11" s="42" t="s">
        <v>12</v>
      </c>
      <c r="I11" s="41" t="s">
        <v>13</v>
      </c>
      <c r="J11" s="42"/>
      <c r="K11" s="40"/>
      <c r="L11" s="42"/>
      <c r="M11" s="40">
        <f>IF(($AD4-ROUNDDOWN(AD4,-1))&lt;5,AD4+4,AD4)</f>
        <v>35</v>
      </c>
      <c r="N11" s="40" t="s">
        <v>42</v>
      </c>
      <c r="O11" s="41">
        <f ca="1">_XLL.ALEA.ENTRE.BORNES(3,M11-ROUNDDOWN(M11,-1))</f>
        <v>5</v>
      </c>
      <c r="P11" s="42" t="s">
        <v>12</v>
      </c>
      <c r="Q11" s="41" t="s">
        <v>13</v>
      </c>
      <c r="R11" s="5"/>
      <c r="S11" s="56"/>
      <c r="Y11" s="40">
        <f ca="1">10*INT((_XLL.ALEA.ENTRE.BORNES($U$3,$V$3)/10)*10)+_XLL.ALEA.ENTRE.BORNES($U$3,$V$3)</f>
        <v>65</v>
      </c>
      <c r="Z11" s="40" t="s">
        <v>42</v>
      </c>
      <c r="AA11" s="41">
        <f ca="1">_XLL.ALEA.ENTRE.BORNES(1,Y11-ROUNDDOWN(Y11,-1))</f>
        <v>3</v>
      </c>
      <c r="AB11" s="42" t="s">
        <v>12</v>
      </c>
      <c r="AC11" s="41" t="s">
        <v>13</v>
      </c>
      <c r="AD11" s="40">
        <f ca="1">10*INT((_XLL.ALEA.ENTRE.BORNES($U$3,$V$3)/10)*10)+_XLL.ALEA.ENTRE.BORNES($U$3,$V$3)</f>
        <v>96</v>
      </c>
      <c r="AE11" s="40" t="s">
        <v>42</v>
      </c>
      <c r="AF11" s="41">
        <f ca="1">_XLL.ALEA.ENTRE.BORNES(1,AD11-ROUNDDOWN(AD11,-1))</f>
        <v>1</v>
      </c>
      <c r="AG11" s="42" t="s">
        <v>12</v>
      </c>
      <c r="AH11" s="41" t="s">
        <v>13</v>
      </c>
    </row>
    <row r="12" spans="1:34" ht="18.75">
      <c r="A12" s="55"/>
      <c r="B12" s="5"/>
      <c r="C12" s="5"/>
      <c r="D12" s="5"/>
      <c r="E12" s="40">
        <f>IF(($Y5-ROUNDDOWN(Y5,-1))&lt;5,Y5+4,Y5)</f>
        <v>95</v>
      </c>
      <c r="F12" s="40" t="s">
        <v>42</v>
      </c>
      <c r="G12" s="41">
        <f ca="1">_XLL.ALEA.ENTRE.BORNES(3,E12-ROUNDDOWN(E12,-1))</f>
        <v>5</v>
      </c>
      <c r="H12" s="42" t="s">
        <v>12</v>
      </c>
      <c r="I12" s="41" t="s">
        <v>13</v>
      </c>
      <c r="J12" s="42"/>
      <c r="K12" s="40"/>
      <c r="L12" s="42"/>
      <c r="M12" s="40">
        <f>IF(($AD5-ROUNDDOWN(AD5,-1))&lt;5,AD5+4,AD5)</f>
        <v>86</v>
      </c>
      <c r="N12" s="40" t="s">
        <v>42</v>
      </c>
      <c r="O12" s="41">
        <f ca="1">_XLL.ALEA.ENTRE.BORNES(3,M12-ROUNDDOWN(M12,-1))</f>
        <v>4</v>
      </c>
      <c r="P12" s="42" t="s">
        <v>12</v>
      </c>
      <c r="Q12" s="41" t="s">
        <v>13</v>
      </c>
      <c r="R12" s="5"/>
      <c r="S12" s="56"/>
      <c r="Y12" s="40">
        <f ca="1">10*INT((_XLL.ALEA.ENTRE.BORNES($U$3,$V$3)/10)*10)+_XLL.ALEA.ENTRE.BORNES($U$3,$V$3)</f>
        <v>97</v>
      </c>
      <c r="Z12" s="40" t="s">
        <v>42</v>
      </c>
      <c r="AA12" s="41">
        <f ca="1">_XLL.ALEA.ENTRE.BORNES(1,Y12-ROUNDDOWN(Y12,-1))</f>
        <v>7</v>
      </c>
      <c r="AB12" s="42" t="s">
        <v>12</v>
      </c>
      <c r="AC12" s="41" t="s">
        <v>13</v>
      </c>
      <c r="AD12" s="40">
        <f ca="1">10*INT((_XLL.ALEA.ENTRE.BORNES($U$3,$V$3)/10)*10)+_XLL.ALEA.ENTRE.BORNES($U$3,$V$3)</f>
        <v>46</v>
      </c>
      <c r="AE12" s="40" t="s">
        <v>42</v>
      </c>
      <c r="AF12" s="41">
        <f ca="1">_XLL.ALEA.ENTRE.BORNES(1,AD12-ROUNDDOWN(AD12,-1))</f>
        <v>3</v>
      </c>
      <c r="AG12" s="42" t="s">
        <v>12</v>
      </c>
      <c r="AH12" s="41" t="s">
        <v>13</v>
      </c>
    </row>
    <row r="13" spans="1:34" ht="18.75">
      <c r="A13" s="55"/>
      <c r="B13" s="5"/>
      <c r="C13" s="5"/>
      <c r="D13" s="5"/>
      <c r="E13" s="40">
        <f>IF(($Y6-ROUNDDOWN(Y6,-1))&lt;5,Y6+4,Y6)</f>
        <v>55</v>
      </c>
      <c r="F13" s="40" t="s">
        <v>42</v>
      </c>
      <c r="G13" s="41">
        <f ca="1">_XLL.ALEA.ENTRE.BORNES(3,E13-ROUNDDOWN(E13,-1))</f>
        <v>4</v>
      </c>
      <c r="H13" s="42" t="s">
        <v>12</v>
      </c>
      <c r="I13" s="41" t="s">
        <v>13</v>
      </c>
      <c r="J13" s="42"/>
      <c r="K13" s="40"/>
      <c r="L13" s="42"/>
      <c r="M13" s="40">
        <f>IF(($AD6-ROUNDDOWN(AD6,-1))&lt;5,AD6+4,AD6)</f>
        <v>49</v>
      </c>
      <c r="N13" s="40" t="s">
        <v>42</v>
      </c>
      <c r="O13" s="41">
        <f ca="1">_XLL.ALEA.ENTRE.BORNES(3,M13-ROUNDDOWN(M13,-1))</f>
        <v>8</v>
      </c>
      <c r="P13" s="42" t="s">
        <v>12</v>
      </c>
      <c r="Q13" s="41" t="s">
        <v>13</v>
      </c>
      <c r="R13" s="5"/>
      <c r="S13" s="56"/>
      <c r="Y13" s="40">
        <f ca="1">10*INT((_XLL.ALEA.ENTRE.BORNES($U$3,$V$3)/10)*10)+_XLL.ALEA.ENTRE.BORNES($U$3,$V$3)</f>
        <v>23</v>
      </c>
      <c r="Z13" s="40" t="s">
        <v>42</v>
      </c>
      <c r="AA13" s="41">
        <f ca="1">_XLL.ALEA.ENTRE.BORNES(1,Y13-ROUNDDOWN(Y13,-1))</f>
        <v>2</v>
      </c>
      <c r="AB13" s="42" t="s">
        <v>12</v>
      </c>
      <c r="AC13" s="41" t="s">
        <v>13</v>
      </c>
      <c r="AD13" s="40">
        <f ca="1">10*INT((_XLL.ALEA.ENTRE.BORNES($U$3,$V$3)/10)*10)+_XLL.ALEA.ENTRE.BORNES($U$3,$V$3)</f>
        <v>37</v>
      </c>
      <c r="AE13" s="40" t="s">
        <v>42</v>
      </c>
      <c r="AF13" s="41">
        <f ca="1">_XLL.ALEA.ENTRE.BORNES(1,AD13-ROUNDDOWN(AD13,-1))</f>
        <v>5</v>
      </c>
      <c r="AG13" s="42" t="s">
        <v>12</v>
      </c>
      <c r="AH13" s="41" t="s">
        <v>13</v>
      </c>
    </row>
    <row r="14" spans="1:34" ht="18.75">
      <c r="A14" s="5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6"/>
      <c r="Y14" s="40">
        <f ca="1">10*INT((_XLL.ALEA.ENTRE.BORNES($U$3,$V$3)/10)*10)+_XLL.ALEA.ENTRE.BORNES($U$3,$V$3)</f>
        <v>95</v>
      </c>
      <c r="Z14" s="40" t="s">
        <v>42</v>
      </c>
      <c r="AA14" s="41">
        <f ca="1">_XLL.ALEA.ENTRE.BORNES(1,Y14-ROUNDDOWN(Y14,-1))</f>
        <v>1</v>
      </c>
      <c r="AB14" s="42" t="s">
        <v>12</v>
      </c>
      <c r="AC14" s="41" t="s">
        <v>13</v>
      </c>
      <c r="AD14" s="40">
        <f ca="1">10*INT((_XLL.ALEA.ENTRE.BORNES($U$3,$V$3)/10)*10)+_XLL.ALEA.ENTRE.BORNES($U$3,$V$3)</f>
        <v>11</v>
      </c>
      <c r="AE14" s="40" t="s">
        <v>42</v>
      </c>
      <c r="AF14" s="41">
        <f ca="1">_XLL.ALEA.ENTRE.BORNES(1,AD14-ROUNDDOWN(AD14,-1))</f>
        <v>1</v>
      </c>
      <c r="AG14" s="42" t="s">
        <v>12</v>
      </c>
      <c r="AH14" s="41" t="s">
        <v>13</v>
      </c>
    </row>
    <row r="15" spans="1:34" ht="18.7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6"/>
      <c r="Y15" s="40">
        <f ca="1">10*INT((_XLL.ALEA.ENTRE.BORNES($U$3,$V$3)/10)*10)+_XLL.ALEA.ENTRE.BORNES($U$3,$V$3)</f>
        <v>32</v>
      </c>
      <c r="Z15" s="40" t="s">
        <v>42</v>
      </c>
      <c r="AA15" s="41">
        <f ca="1">_XLL.ALEA.ENTRE.BORNES(1,Y15-ROUNDDOWN(Y15,-1))</f>
        <v>2</v>
      </c>
      <c r="AB15" s="42" t="s">
        <v>12</v>
      </c>
      <c r="AC15" s="41" t="s">
        <v>13</v>
      </c>
      <c r="AD15" s="40">
        <f ca="1">10*INT((_XLL.ALEA.ENTRE.BORNES($U$3,$V$3)/10)*10)+_XLL.ALEA.ENTRE.BORNES($U$3,$V$3)</f>
        <v>36</v>
      </c>
      <c r="AE15" s="40" t="s">
        <v>42</v>
      </c>
      <c r="AF15" s="41">
        <f ca="1">_XLL.ALEA.ENTRE.BORNES(1,AD15-ROUNDDOWN(AD15,-1))</f>
        <v>1</v>
      </c>
      <c r="AG15" s="42" t="s">
        <v>12</v>
      </c>
      <c r="AH15" s="41" t="s">
        <v>13</v>
      </c>
    </row>
    <row r="16" spans="1:19" ht="15">
      <c r="A16" s="5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</row>
    <row r="17" spans="1:19" ht="15">
      <c r="A17" s="55"/>
      <c r="B17" s="5" t="s">
        <v>43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6"/>
    </row>
    <row r="18" spans="1:19" ht="15">
      <c r="A18" s="55"/>
      <c r="B18" s="5" t="s">
        <v>44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6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88" t="s">
        <v>41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S21" s="52" t="s">
        <v>3</v>
      </c>
    </row>
    <row r="22" spans="1:19" ht="15" customHeight="1" hidden="1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10"/>
    </row>
    <row r="23" spans="1:19" ht="15">
      <c r="A23" s="30"/>
      <c r="B23" s="11"/>
      <c r="C23" s="5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4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6"/>
    </row>
    <row r="25" spans="1:19" ht="18.75">
      <c r="A25" s="55"/>
      <c r="B25" s="5"/>
      <c r="C25" s="21"/>
      <c r="D25" s="5"/>
      <c r="E25" s="40">
        <f>IF(($Y11-ROUNDDOWN(Y11,-1))&lt;5,Y11+4,Y11)</f>
        <v>65</v>
      </c>
      <c r="F25" s="40" t="s">
        <v>42</v>
      </c>
      <c r="G25" s="41">
        <f ca="1">_XLL.ALEA.ENTRE.BORNES(3,E25-ROUNDDOWN(E25,-1))</f>
        <v>3</v>
      </c>
      <c r="H25" s="42" t="s">
        <v>12</v>
      </c>
      <c r="I25" s="41" t="s">
        <v>13</v>
      </c>
      <c r="J25" s="41"/>
      <c r="K25" s="40"/>
      <c r="L25" s="42"/>
      <c r="M25" s="40">
        <f>IF(($AD11-ROUNDDOWN(AD11,-1))&lt;5,AD11+4,AD11)</f>
        <v>96</v>
      </c>
      <c r="N25" s="40" t="s">
        <v>42</v>
      </c>
      <c r="O25" s="41">
        <f ca="1">_XLL.ALEA.ENTRE.BORNES(3,M25-ROUNDDOWN(M25,-1))</f>
        <v>3</v>
      </c>
      <c r="P25" s="42" t="s">
        <v>12</v>
      </c>
      <c r="Q25" s="41" t="s">
        <v>13</v>
      </c>
      <c r="R25" s="5"/>
      <c r="S25" s="56"/>
    </row>
    <row r="26" spans="1:19" ht="18.75">
      <c r="A26" s="55"/>
      <c r="B26" s="5"/>
      <c r="C26" s="21"/>
      <c r="D26" s="5"/>
      <c r="E26" s="40">
        <f>IF(($Y12-ROUNDDOWN(Y12,-1))&lt;5,Y12+4,Y12)</f>
        <v>97</v>
      </c>
      <c r="F26" s="40" t="s">
        <v>42</v>
      </c>
      <c r="G26" s="41">
        <f ca="1">_XLL.ALEA.ENTRE.BORNES(3,E26-ROUNDDOWN(E26,-1))</f>
        <v>3</v>
      </c>
      <c r="H26" s="42" t="s">
        <v>12</v>
      </c>
      <c r="I26" s="41" t="s">
        <v>13</v>
      </c>
      <c r="J26" s="42"/>
      <c r="K26" s="40"/>
      <c r="L26" s="42"/>
      <c r="M26" s="40">
        <f>IF(($AD12-ROUNDDOWN(AD12,-1))&lt;5,AD12+4,AD12)</f>
        <v>46</v>
      </c>
      <c r="N26" s="40" t="s">
        <v>42</v>
      </c>
      <c r="O26" s="41">
        <f ca="1">_XLL.ALEA.ENTRE.BORNES(1,M26-ROUNDDOWN(M26,-1))</f>
        <v>6</v>
      </c>
      <c r="P26" s="42" t="s">
        <v>12</v>
      </c>
      <c r="Q26" s="41" t="s">
        <v>13</v>
      </c>
      <c r="R26" s="5"/>
      <c r="S26" s="56"/>
    </row>
    <row r="27" spans="1:19" ht="18.75">
      <c r="A27" s="55"/>
      <c r="B27" s="5"/>
      <c r="C27" s="21"/>
      <c r="D27" s="5"/>
      <c r="E27" s="40">
        <f>IF(($Y13-ROUNDDOWN(Y13,-1))&lt;5,Y13+4,Y13)</f>
        <v>27</v>
      </c>
      <c r="F27" s="40" t="s">
        <v>42</v>
      </c>
      <c r="G27" s="41">
        <f ca="1">_XLL.ALEA.ENTRE.BORNES(3,E27-ROUNDDOWN(E27,-1))</f>
        <v>4</v>
      </c>
      <c r="H27" s="42" t="s">
        <v>12</v>
      </c>
      <c r="I27" s="41" t="s">
        <v>13</v>
      </c>
      <c r="J27" s="42"/>
      <c r="K27" s="40"/>
      <c r="L27" s="42"/>
      <c r="M27" s="40">
        <f>IF(($AD13-ROUNDDOWN(AD13,-1))&lt;5,AD13+4,AD13)</f>
        <v>37</v>
      </c>
      <c r="N27" s="40" t="s">
        <v>42</v>
      </c>
      <c r="O27" s="41">
        <f ca="1">_XLL.ALEA.ENTRE.BORNES(1,M27-ROUNDDOWN(M27,-1))</f>
        <v>2</v>
      </c>
      <c r="P27" s="42" t="s">
        <v>12</v>
      </c>
      <c r="Q27" s="41" t="s">
        <v>13</v>
      </c>
      <c r="R27" s="5"/>
      <c r="S27" s="56"/>
    </row>
    <row r="28" spans="1:19" ht="18.75">
      <c r="A28" s="55"/>
      <c r="B28" s="5"/>
      <c r="C28" s="21"/>
      <c r="D28" s="5"/>
      <c r="E28" s="40">
        <f>IF(($Y14-ROUNDDOWN(Y14,-1))&lt;5,Y14+4,Y14)</f>
        <v>95</v>
      </c>
      <c r="F28" s="40" t="s">
        <v>42</v>
      </c>
      <c r="G28" s="41">
        <f ca="1">_XLL.ALEA.ENTRE.BORNES(3,E28-ROUNDDOWN(E28,-1))</f>
        <v>5</v>
      </c>
      <c r="H28" s="42" t="s">
        <v>12</v>
      </c>
      <c r="I28" s="41" t="s">
        <v>13</v>
      </c>
      <c r="J28" s="42"/>
      <c r="K28" s="40"/>
      <c r="L28" s="42"/>
      <c r="M28" s="40">
        <f>IF(($AD14-ROUNDDOWN(AD14,-1))&lt;5,AD14+4,AD14)</f>
        <v>15</v>
      </c>
      <c r="N28" s="40" t="s">
        <v>42</v>
      </c>
      <c r="O28" s="41">
        <f ca="1">_XLL.ALEA.ENTRE.BORNES(1,M28-ROUNDDOWN(M28,-1))</f>
        <v>2</v>
      </c>
      <c r="P28" s="42" t="s">
        <v>12</v>
      </c>
      <c r="Q28" s="41" t="s">
        <v>13</v>
      </c>
      <c r="R28" s="5"/>
      <c r="S28" s="56"/>
    </row>
    <row r="29" spans="1:19" ht="18.75">
      <c r="A29" s="55"/>
      <c r="B29" s="5"/>
      <c r="C29" s="21"/>
      <c r="D29" s="5"/>
      <c r="E29" s="40">
        <f>IF(($Y15-ROUNDDOWN(Y15,-1))&lt;5,Y15+4,Y15)</f>
        <v>36</v>
      </c>
      <c r="F29" s="40" t="s">
        <v>42</v>
      </c>
      <c r="G29" s="41">
        <f ca="1">_XLL.ALEA.ENTRE.BORNES(3,E29-ROUNDDOWN(E29,-1))</f>
        <v>6</v>
      </c>
      <c r="H29" s="42" t="s">
        <v>12</v>
      </c>
      <c r="I29" s="41" t="s">
        <v>13</v>
      </c>
      <c r="J29" s="42"/>
      <c r="K29" s="40"/>
      <c r="L29" s="42"/>
      <c r="M29" s="40">
        <f>IF(($AD15-ROUNDDOWN(AD15,-1))&lt;5,AD15+4,AD15)</f>
        <v>36</v>
      </c>
      <c r="N29" s="40" t="s">
        <v>42</v>
      </c>
      <c r="O29" s="41">
        <f ca="1">_XLL.ALEA.ENTRE.BORNES(1,M29-ROUNDDOWN(M29,-1))</f>
        <v>1</v>
      </c>
      <c r="P29" s="42" t="s">
        <v>12</v>
      </c>
      <c r="Q29" s="41" t="s">
        <v>13</v>
      </c>
      <c r="R29" s="5"/>
      <c r="S29" s="56"/>
    </row>
    <row r="30" spans="1:19" ht="15">
      <c r="A30" s="5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6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6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6"/>
    </row>
    <row r="33" spans="1:19" ht="15.75" customHeight="1">
      <c r="A33" s="55"/>
      <c r="B33" s="5" t="s">
        <v>45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31"/>
    </row>
    <row r="34" spans="1:19" ht="15">
      <c r="A34" s="55"/>
      <c r="B34" s="5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31"/>
    </row>
    <row r="35" spans="1:19" ht="15">
      <c r="A35" s="55"/>
      <c r="B35" s="5" t="s">
        <v>46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6"/>
    </row>
    <row r="36" spans="1:19" ht="15">
      <c r="A36" s="5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4"/>
    </row>
    <row r="39" spans="1:19" ht="15">
      <c r="A39" s="19" t="s">
        <v>35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6"/>
    </row>
    <row r="40" spans="1:19" ht="15" customHeight="1">
      <c r="A40" s="5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6"/>
    </row>
    <row r="41" spans="1:19" ht="15">
      <c r="A41" s="5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6"/>
    </row>
    <row r="42" spans="1:19" ht="15">
      <c r="A42" s="5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6"/>
    </row>
    <row r="43" spans="1:19" ht="15">
      <c r="A43" s="5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6"/>
    </row>
    <row r="44" spans="1:19" ht="15">
      <c r="A44" s="5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6"/>
    </row>
    <row r="45" spans="1:19" ht="15">
      <c r="A45" s="5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6"/>
    </row>
    <row r="46" spans="1:19" ht="15">
      <c r="A46" s="5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6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8">
    <mergeCell ref="A21:R22"/>
    <mergeCell ref="A1:A4"/>
    <mergeCell ref="B1:R2"/>
    <mergeCell ref="S1:S4"/>
    <mergeCell ref="C4:R4"/>
    <mergeCell ref="A5:R6"/>
    <mergeCell ref="J3:R3"/>
    <mergeCell ref="S5:S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50"/>
  <sheetViews>
    <sheetView zoomScalePageLayoutView="0" workbookViewId="0" topLeftCell="A1">
      <selection activeCell="O26" sqref="O26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4.00390625" style="0" customWidth="1"/>
    <col min="6" max="6" width="2.140625" style="0" customWidth="1"/>
    <col min="7" max="7" width="3.42187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11.421875" style="0" hidden="1" customWidth="1"/>
    <col min="24" max="24" width="5.28125" style="0" hidden="1" customWidth="1"/>
    <col min="25" max="25" width="2.421875" style="0" hidden="1" customWidth="1"/>
    <col min="26" max="26" width="5.28125" style="0" hidden="1" customWidth="1"/>
    <col min="27" max="27" width="1.8515625" style="0" hidden="1" customWidth="1"/>
    <col min="28" max="32" width="5.28125" style="0" hidden="1" customWidth="1"/>
    <col min="33" max="33" width="2.28125" style="0" hidden="1" customWidth="1"/>
    <col min="34" max="34" width="5.28125" style="0" hidden="1" customWidth="1"/>
    <col min="35" max="35" width="1.8515625" style="0" hidden="1" customWidth="1"/>
    <col min="36" max="36" width="5.28125" style="0" hidden="1" customWidth="1"/>
    <col min="37" max="37" width="0" style="0" hidden="1" customWidth="1"/>
  </cols>
  <sheetData>
    <row r="1" spans="1:36" ht="15.75" customHeight="1">
      <c r="A1" s="81"/>
      <c r="B1" s="69" t="s">
        <v>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65" t="s">
        <v>143</v>
      </c>
      <c r="T1" s="22" t="s">
        <v>7</v>
      </c>
      <c r="U1" s="23" t="s">
        <v>6</v>
      </c>
      <c r="V1" s="23" t="s">
        <v>8</v>
      </c>
      <c r="X1" s="21">
        <f ca="1">_XLL.ALEA.ENTRE.BORNES($U$2,$V$2)</f>
        <v>86</v>
      </c>
      <c r="Y1" s="21" t="s">
        <v>42</v>
      </c>
      <c r="Z1" s="26">
        <f ca="1">_XLL.ALEA.ENTRE.BORNES((X1-1-ROUNDDOWN(X1,-1))+1,$V$3)</f>
        <v>6</v>
      </c>
      <c r="AA1" s="5" t="s">
        <v>12</v>
      </c>
      <c r="AB1" s="26" t="s">
        <v>13</v>
      </c>
      <c r="AC1" s="26"/>
      <c r="AD1" s="21"/>
      <c r="AE1" s="5"/>
      <c r="AF1" s="21">
        <f ca="1">_XLL.ALEA.ENTRE.BORNES($U$2,$V$2)</f>
        <v>64</v>
      </c>
      <c r="AG1" s="21" t="s">
        <v>42</v>
      </c>
      <c r="AH1" s="26">
        <f ca="1">_XLL.ALEA.ENTRE.BORNES((AF1-1-ROUNDDOWN(AF1,-1))+1,$V$3)</f>
        <v>7</v>
      </c>
      <c r="AI1" s="5" t="s">
        <v>12</v>
      </c>
      <c r="AJ1" s="26" t="s">
        <v>13</v>
      </c>
    </row>
    <row r="2" spans="1:36" ht="15" customHeight="1">
      <c r="A2" s="8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  <c r="S2" s="66"/>
      <c r="T2" t="s">
        <v>9</v>
      </c>
      <c r="U2">
        <v>10</v>
      </c>
      <c r="V2">
        <v>99</v>
      </c>
      <c r="X2" s="21">
        <f ca="1">_XLL.ALEA.ENTRE.BORNES($U$2,$V$2)</f>
        <v>97</v>
      </c>
      <c r="Y2" s="21" t="s">
        <v>42</v>
      </c>
      <c r="Z2" s="26">
        <f ca="1">_XLL.ALEA.ENTRE.BORNES((X2-1-ROUNDDOWN(X2,-1))+1,$V$3)</f>
        <v>7</v>
      </c>
      <c r="AA2" s="5" t="s">
        <v>12</v>
      </c>
      <c r="AB2" s="26" t="s">
        <v>13</v>
      </c>
      <c r="AC2" s="5"/>
      <c r="AD2" s="21"/>
      <c r="AE2" s="5"/>
      <c r="AF2" s="21">
        <f ca="1">_XLL.ALEA.ENTRE.BORNES($U$2,$V$2)</f>
        <v>76</v>
      </c>
      <c r="AG2" s="21" t="s">
        <v>42</v>
      </c>
      <c r="AH2" s="26">
        <f ca="1">_XLL.ALEA.ENTRE.BORNES((AF2-1-ROUNDDOWN(AF2,-1))+1,$V$3)</f>
        <v>7</v>
      </c>
      <c r="AI2" s="5" t="s">
        <v>12</v>
      </c>
      <c r="AJ2" s="26" t="s">
        <v>13</v>
      </c>
    </row>
    <row r="3" spans="1:36" ht="15" customHeight="1">
      <c r="A3" s="82"/>
      <c r="B3" s="5"/>
      <c r="C3" s="34"/>
      <c r="D3" s="34"/>
      <c r="E3" s="34"/>
      <c r="F3" s="34"/>
      <c r="G3" s="34"/>
      <c r="H3" s="34"/>
      <c r="I3" s="34"/>
      <c r="J3" s="84" t="s">
        <v>152</v>
      </c>
      <c r="K3" s="84"/>
      <c r="L3" s="84"/>
      <c r="M3" s="84"/>
      <c r="N3" s="84"/>
      <c r="O3" s="84"/>
      <c r="P3" s="84"/>
      <c r="Q3" s="84"/>
      <c r="R3" s="85"/>
      <c r="S3" s="67"/>
      <c r="T3" t="s">
        <v>10</v>
      </c>
      <c r="U3" s="21">
        <v>1</v>
      </c>
      <c r="V3" s="21">
        <v>9</v>
      </c>
      <c r="X3" s="21">
        <f ca="1">_XLL.ALEA.ENTRE.BORNES($U$2,$V$2)</f>
        <v>62</v>
      </c>
      <c r="Y3" s="21" t="s">
        <v>42</v>
      </c>
      <c r="Z3" s="26">
        <f ca="1">_XLL.ALEA.ENTRE.BORNES((X3-1-ROUNDDOWN(X3,-1))+1,$V$3)</f>
        <v>9</v>
      </c>
      <c r="AA3" s="5" t="s">
        <v>12</v>
      </c>
      <c r="AB3" s="26" t="s">
        <v>13</v>
      </c>
      <c r="AC3" s="5"/>
      <c r="AD3" s="21"/>
      <c r="AE3" s="5"/>
      <c r="AF3" s="21">
        <f ca="1">_XLL.ALEA.ENTRE.BORNES($U$2,$V$2)</f>
        <v>11</v>
      </c>
      <c r="AG3" s="21" t="s">
        <v>42</v>
      </c>
      <c r="AH3" s="26">
        <f ca="1">_XLL.ALEA.ENTRE.BORNES((AF3-1-ROUNDDOWN(AF3,-1))+1,$V$3)</f>
        <v>4</v>
      </c>
      <c r="AI3" s="5" t="s">
        <v>12</v>
      </c>
      <c r="AJ3" s="26" t="s">
        <v>13</v>
      </c>
    </row>
    <row r="4" spans="1:36" ht="15" customHeight="1">
      <c r="A4" s="83"/>
      <c r="B4" s="51"/>
      <c r="C4" s="75" t="s">
        <v>151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68"/>
      <c r="X4" s="21">
        <f ca="1">_XLL.ALEA.ENTRE.BORNES($U$2,$V$2)</f>
        <v>16</v>
      </c>
      <c r="Y4" s="21" t="s">
        <v>42</v>
      </c>
      <c r="Z4" s="26">
        <f ca="1">_XLL.ALEA.ENTRE.BORNES((X4-1-ROUNDDOWN(X4,-1))+1,$V$3)</f>
        <v>9</v>
      </c>
      <c r="AA4" s="5" t="s">
        <v>12</v>
      </c>
      <c r="AB4" s="26" t="s">
        <v>13</v>
      </c>
      <c r="AC4" s="5"/>
      <c r="AD4" s="21"/>
      <c r="AE4" s="5"/>
      <c r="AF4" s="21">
        <f ca="1">_XLL.ALEA.ENTRE.BORNES($U$2,$V$2)</f>
        <v>46</v>
      </c>
      <c r="AG4" s="21" t="s">
        <v>42</v>
      </c>
      <c r="AH4" s="26">
        <f ca="1">_XLL.ALEA.ENTRE.BORNES((AF4-1-ROUNDDOWN(AF4,-1))+1,$V$3)</f>
        <v>7</v>
      </c>
      <c r="AI4" s="5" t="s">
        <v>12</v>
      </c>
      <c r="AJ4" s="26" t="s">
        <v>13</v>
      </c>
    </row>
    <row r="5" spans="1:36" ht="20.25" customHeight="1">
      <c r="A5" s="88" t="s">
        <v>47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86" t="s">
        <v>3</v>
      </c>
      <c r="X5" s="21">
        <f ca="1">_XLL.ALEA.ENTRE.BORNES($U$2,$V$2)</f>
        <v>43</v>
      </c>
      <c r="Y5" s="21" t="s">
        <v>42</v>
      </c>
      <c r="Z5" s="26">
        <f ca="1">_XLL.ALEA.ENTRE.BORNES((X5-1-ROUNDDOWN(X5,-1))+1,$V$3)</f>
        <v>7</v>
      </c>
      <c r="AA5" s="5" t="s">
        <v>12</v>
      </c>
      <c r="AB5" s="26" t="s">
        <v>13</v>
      </c>
      <c r="AC5" s="5"/>
      <c r="AD5" s="21"/>
      <c r="AE5" s="5"/>
      <c r="AF5" s="21">
        <f ca="1">_XLL.ALEA.ENTRE.BORNES($U$2,$V$2)</f>
        <v>85</v>
      </c>
      <c r="AG5" s="21" t="s">
        <v>42</v>
      </c>
      <c r="AH5" s="26">
        <f ca="1">_XLL.ALEA.ENTRE.BORNES((AF5-1-ROUNDDOWN(AF5,-1))+1,$V$3)</f>
        <v>7</v>
      </c>
      <c r="AI5" s="5" t="s">
        <v>12</v>
      </c>
      <c r="AJ5" s="26" t="s">
        <v>13</v>
      </c>
    </row>
    <row r="6" spans="1:19" ht="11.25" customHeight="1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  <c r="S6" s="87"/>
    </row>
    <row r="7" spans="1:36" ht="15">
      <c r="A7" s="5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4"/>
      <c r="X7" s="21">
        <f ca="1">_XLL.ALEA.ENTRE.BORNES($U$2,$V$2)</f>
        <v>12</v>
      </c>
      <c r="Y7" s="21" t="s">
        <v>42</v>
      </c>
      <c r="Z7" s="26">
        <f ca="1">_XLL.ALEA.ENTRE.BORNES((X7-1-ROUNDDOWN(X7,-1))+1,$V$3)</f>
        <v>9</v>
      </c>
      <c r="AA7" s="5" t="s">
        <v>12</v>
      </c>
      <c r="AB7" s="26" t="s">
        <v>13</v>
      </c>
      <c r="AC7" s="26"/>
      <c r="AD7" s="21"/>
      <c r="AE7" s="5"/>
      <c r="AF7" s="21">
        <f ca="1">_XLL.ALEA.ENTRE.BORNES($U$2,$V$2)</f>
        <v>38</v>
      </c>
      <c r="AG7" s="21" t="s">
        <v>42</v>
      </c>
      <c r="AH7" s="26">
        <f ca="1">_XLL.ALEA.ENTRE.BORNES((AF7-1-ROUNDDOWN(AF7,-1))+1,$V$3)</f>
        <v>9</v>
      </c>
      <c r="AI7" s="5" t="s">
        <v>12</v>
      </c>
      <c r="AJ7" s="26" t="s">
        <v>13</v>
      </c>
    </row>
    <row r="8" spans="1:36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6"/>
      <c r="X8" s="21">
        <f ca="1">_XLL.ALEA.ENTRE.BORNES($U$2,$V$2)</f>
        <v>98</v>
      </c>
      <c r="Y8" s="21" t="s">
        <v>42</v>
      </c>
      <c r="Z8" s="26">
        <f ca="1">_XLL.ALEA.ENTRE.BORNES((X8-1-ROUNDDOWN(X8,-1))+1,$V$3)</f>
        <v>8</v>
      </c>
      <c r="AA8" s="5" t="s">
        <v>12</v>
      </c>
      <c r="AB8" s="26" t="s">
        <v>13</v>
      </c>
      <c r="AC8" s="5"/>
      <c r="AD8" s="21"/>
      <c r="AE8" s="5"/>
      <c r="AF8" s="21">
        <f ca="1">_XLL.ALEA.ENTRE.BORNES($U$2,$V$2)</f>
        <v>72</v>
      </c>
      <c r="AG8" s="21" t="s">
        <v>42</v>
      </c>
      <c r="AH8" s="26">
        <f ca="1">_XLL.ALEA.ENTRE.BORNES((AF8-1-ROUNDDOWN(AF8,-1))+1,$V$3)</f>
        <v>8</v>
      </c>
      <c r="AI8" s="5" t="s">
        <v>12</v>
      </c>
      <c r="AJ8" s="26" t="s">
        <v>13</v>
      </c>
    </row>
    <row r="9" spans="1:36" ht="18.75">
      <c r="A9" s="55"/>
      <c r="B9" s="26"/>
      <c r="C9" s="5"/>
      <c r="D9" s="5"/>
      <c r="E9" s="40">
        <f ca="1">IF(X1-ROUNDDOWN(X1,-1)=9,ROUNDDOWN(X1,-1)+_XLL.ALEA.ENTRE.BORNES($U$3,8),X1)</f>
        <v>86</v>
      </c>
      <c r="F9" s="40" t="s">
        <v>42</v>
      </c>
      <c r="G9" s="41">
        <f ca="1">_XLL.ALEA.ENTRE.BORNES((E9-ROUNDDOWN(E9,-1))+1,$V$3)</f>
        <v>9</v>
      </c>
      <c r="H9" s="42" t="s">
        <v>12</v>
      </c>
      <c r="I9" s="41" t="s">
        <v>13</v>
      </c>
      <c r="J9" s="41"/>
      <c r="K9" s="40"/>
      <c r="L9" s="42"/>
      <c r="M9" s="40">
        <f ca="1">IF(AF1-ROUNDDOWN(AF1,-1)=9,ROUNDDOWN(AF1,-1)+_XLL.ALEA.ENTRE.BORNES($U$3,8),AF1)</f>
        <v>64</v>
      </c>
      <c r="N9" s="40" t="s">
        <v>42</v>
      </c>
      <c r="O9" s="41">
        <f ca="1">_XLL.ALEA.ENTRE.BORNES((M9-ROUNDDOWN(M9,-1))+1,$V$3)</f>
        <v>6</v>
      </c>
      <c r="P9" s="42" t="s">
        <v>12</v>
      </c>
      <c r="Q9" s="41" t="s">
        <v>13</v>
      </c>
      <c r="R9" s="26"/>
      <c r="S9" s="56"/>
      <c r="X9" s="21">
        <f ca="1">_XLL.ALEA.ENTRE.BORNES($U$2,$V$2)</f>
        <v>14</v>
      </c>
      <c r="Y9" s="21" t="s">
        <v>42</v>
      </c>
      <c r="Z9" s="26">
        <f ca="1">_XLL.ALEA.ENTRE.BORNES((X9-1-ROUNDDOWN(X9,-1))+1,$V$3)</f>
        <v>7</v>
      </c>
      <c r="AA9" s="5" t="s">
        <v>12</v>
      </c>
      <c r="AB9" s="26" t="s">
        <v>13</v>
      </c>
      <c r="AC9" s="5"/>
      <c r="AD9" s="21"/>
      <c r="AE9" s="5"/>
      <c r="AF9" s="21">
        <f ca="1">_XLL.ALEA.ENTRE.BORNES($U$2,$V$2)</f>
        <v>82</v>
      </c>
      <c r="AG9" s="21" t="s">
        <v>42</v>
      </c>
      <c r="AH9" s="26">
        <f ca="1">_XLL.ALEA.ENTRE.BORNES((AF9-1-ROUNDDOWN(AF9,-1))+1,$V$3)</f>
        <v>2</v>
      </c>
      <c r="AI9" s="5" t="s">
        <v>12</v>
      </c>
      <c r="AJ9" s="26" t="s">
        <v>13</v>
      </c>
    </row>
    <row r="10" spans="1:36" ht="18.75">
      <c r="A10" s="55"/>
      <c r="B10" s="5"/>
      <c r="C10" s="5"/>
      <c r="D10" s="5"/>
      <c r="E10" s="40">
        <f ca="1">IF(X2-ROUNDDOWN(X2,-1)=9,ROUNDDOWN(X2,-1)+_XLL.ALEA.ENTRE.BORNES($U$3,8),X2)</f>
        <v>97</v>
      </c>
      <c r="F10" s="40" t="s">
        <v>42</v>
      </c>
      <c r="G10" s="41">
        <f ca="1">_XLL.ALEA.ENTRE.BORNES((E10-ROUNDDOWN(E10,-1))+1,$V$3)</f>
        <v>9</v>
      </c>
      <c r="H10" s="42" t="s">
        <v>12</v>
      </c>
      <c r="I10" s="41" t="s">
        <v>13</v>
      </c>
      <c r="J10" s="42"/>
      <c r="K10" s="40"/>
      <c r="L10" s="42"/>
      <c r="M10" s="40">
        <f ca="1">IF(AF2-ROUNDDOWN(AF2,-1)=9,ROUNDDOWN(AF2,-1)+_XLL.ALEA.ENTRE.BORNES($U$3,8),AF2)</f>
        <v>76</v>
      </c>
      <c r="N10" s="40" t="s">
        <v>42</v>
      </c>
      <c r="O10" s="41">
        <f ca="1">_XLL.ALEA.ENTRE.BORNES((M10-ROUNDDOWN(M10,-1))+1,$V$3)</f>
        <v>9</v>
      </c>
      <c r="P10" s="42" t="s">
        <v>12</v>
      </c>
      <c r="Q10" s="41" t="s">
        <v>13</v>
      </c>
      <c r="R10" s="5"/>
      <c r="S10" s="56"/>
      <c r="X10" s="21">
        <f ca="1">_XLL.ALEA.ENTRE.BORNES($U$2,$V$2)</f>
        <v>20</v>
      </c>
      <c r="Y10" s="21" t="s">
        <v>42</v>
      </c>
      <c r="Z10" s="26">
        <f ca="1">_XLL.ALEA.ENTRE.BORNES((X10-1-ROUNDDOWN(X10,-1))+1,$V$3)</f>
        <v>8</v>
      </c>
      <c r="AA10" s="5" t="s">
        <v>12</v>
      </c>
      <c r="AB10" s="26" t="s">
        <v>13</v>
      </c>
      <c r="AC10" s="5"/>
      <c r="AD10" s="21"/>
      <c r="AE10" s="5"/>
      <c r="AF10" s="21">
        <f ca="1">_XLL.ALEA.ENTRE.BORNES($U$2,$V$2)</f>
        <v>47</v>
      </c>
      <c r="AG10" s="21" t="s">
        <v>42</v>
      </c>
      <c r="AH10" s="26">
        <f ca="1">_XLL.ALEA.ENTRE.BORNES((AF10-1-ROUNDDOWN(AF10,-1))+1,$V$3)</f>
        <v>8</v>
      </c>
      <c r="AI10" s="5" t="s">
        <v>12</v>
      </c>
      <c r="AJ10" s="26" t="s">
        <v>13</v>
      </c>
    </row>
    <row r="11" spans="1:36" ht="18.75">
      <c r="A11" s="55"/>
      <c r="B11" s="5"/>
      <c r="C11" s="5"/>
      <c r="D11" s="5"/>
      <c r="E11" s="40">
        <f ca="1">IF(X3-ROUNDDOWN(X3,-1)=9,ROUNDDOWN(X3,-1)+_XLL.ALEA.ENTRE.BORNES($U$3,8),X3)</f>
        <v>62</v>
      </c>
      <c r="F11" s="40" t="s">
        <v>42</v>
      </c>
      <c r="G11" s="41">
        <f ca="1">_XLL.ALEA.ENTRE.BORNES((E11-ROUNDDOWN(E11,-1))+1,$V$3)</f>
        <v>6</v>
      </c>
      <c r="H11" s="42" t="s">
        <v>12</v>
      </c>
      <c r="I11" s="41" t="s">
        <v>13</v>
      </c>
      <c r="J11" s="42"/>
      <c r="K11" s="40"/>
      <c r="L11" s="42"/>
      <c r="M11" s="40">
        <f ca="1">IF(AF3-ROUNDDOWN(AF3,-1)=9,ROUNDDOWN(AF3,-1)+_XLL.ALEA.ENTRE.BORNES($U$3,8),AF3)</f>
        <v>11</v>
      </c>
      <c r="N11" s="40" t="s">
        <v>42</v>
      </c>
      <c r="O11" s="41">
        <f ca="1">_XLL.ALEA.ENTRE.BORNES((M11-ROUNDDOWN(M11,-1))+1,$V$3)</f>
        <v>2</v>
      </c>
      <c r="P11" s="42" t="s">
        <v>12</v>
      </c>
      <c r="Q11" s="41" t="s">
        <v>13</v>
      </c>
      <c r="R11" s="5"/>
      <c r="S11" s="56"/>
      <c r="X11" s="21">
        <f ca="1">_XLL.ALEA.ENTRE.BORNES($U$2,$V$2)</f>
        <v>74</v>
      </c>
      <c r="Y11" s="21" t="s">
        <v>42</v>
      </c>
      <c r="Z11" s="26">
        <f ca="1">_XLL.ALEA.ENTRE.BORNES((X11-1-ROUNDDOWN(X11,-1))+1,$V$3)</f>
        <v>6</v>
      </c>
      <c r="AA11" s="5" t="s">
        <v>12</v>
      </c>
      <c r="AB11" s="26" t="s">
        <v>13</v>
      </c>
      <c r="AC11" s="5"/>
      <c r="AD11" s="21"/>
      <c r="AE11" s="5"/>
      <c r="AF11" s="21">
        <f ca="1">_XLL.ALEA.ENTRE.BORNES($U$2,$V$2)</f>
        <v>89</v>
      </c>
      <c r="AG11" s="21" t="s">
        <v>42</v>
      </c>
      <c r="AH11" s="26">
        <f ca="1">_XLL.ALEA.ENTRE.BORNES((AF11-1-ROUNDDOWN(AF11,-1))+1,$V$3)</f>
        <v>9</v>
      </c>
      <c r="AI11" s="5" t="s">
        <v>12</v>
      </c>
      <c r="AJ11" s="26" t="s">
        <v>13</v>
      </c>
    </row>
    <row r="12" spans="1:19" ht="18.75">
      <c r="A12" s="55"/>
      <c r="B12" s="5"/>
      <c r="C12" s="5"/>
      <c r="D12" s="5"/>
      <c r="E12" s="40">
        <f ca="1">IF(X4-ROUNDDOWN(X4,-1)=9,ROUNDDOWN(X4,-1)+_XLL.ALEA.ENTRE.BORNES($U$3,8),X4)</f>
        <v>16</v>
      </c>
      <c r="F12" s="40" t="s">
        <v>42</v>
      </c>
      <c r="G12" s="41">
        <f ca="1">_XLL.ALEA.ENTRE.BORNES((E12-ROUNDDOWN(E12,-1))+1,$V$3)</f>
        <v>7</v>
      </c>
      <c r="H12" s="42" t="s">
        <v>12</v>
      </c>
      <c r="I12" s="41" t="s">
        <v>13</v>
      </c>
      <c r="J12" s="42"/>
      <c r="K12" s="40"/>
      <c r="L12" s="42"/>
      <c r="M12" s="40">
        <f ca="1">IF(AF4-ROUNDDOWN(AF4,-1)=9,ROUNDDOWN(AF4,-1)+_XLL.ALEA.ENTRE.BORNES($U$3,8),AF4)</f>
        <v>46</v>
      </c>
      <c r="N12" s="40" t="s">
        <v>42</v>
      </c>
      <c r="O12" s="41">
        <f ca="1">_XLL.ALEA.ENTRE.BORNES((M12-ROUNDDOWN(M12,-1))+1,$V$3)</f>
        <v>7</v>
      </c>
      <c r="P12" s="42" t="s">
        <v>12</v>
      </c>
      <c r="Q12" s="41" t="s">
        <v>13</v>
      </c>
      <c r="R12" s="5"/>
      <c r="S12" s="56"/>
    </row>
    <row r="13" spans="1:19" ht="18.75">
      <c r="A13" s="55"/>
      <c r="B13" s="5"/>
      <c r="C13" s="5"/>
      <c r="D13" s="5"/>
      <c r="E13" s="40">
        <f ca="1">IF(X5-ROUNDDOWN(X5,-1)=9,ROUNDDOWN(X5,-1)+_XLL.ALEA.ENTRE.BORNES($U$3,8),X5)</f>
        <v>43</v>
      </c>
      <c r="F13" s="40" t="s">
        <v>42</v>
      </c>
      <c r="G13" s="41">
        <f ca="1">_XLL.ALEA.ENTRE.BORNES((E13-ROUNDDOWN(E13,-1))+1,$V$3)</f>
        <v>9</v>
      </c>
      <c r="H13" s="42" t="s">
        <v>12</v>
      </c>
      <c r="I13" s="41" t="s">
        <v>13</v>
      </c>
      <c r="J13" s="42"/>
      <c r="K13" s="40"/>
      <c r="L13" s="42"/>
      <c r="M13" s="40">
        <f ca="1">IF(AF5-ROUNDDOWN(AF5,-1)=9,ROUNDDOWN(AF5,-1)+_XLL.ALEA.ENTRE.BORNES($U$3,8),AF5)</f>
        <v>85</v>
      </c>
      <c r="N13" s="40" t="s">
        <v>42</v>
      </c>
      <c r="O13" s="41">
        <f ca="1">_XLL.ALEA.ENTRE.BORNES((M13-ROUNDDOWN(M13,-1))+1,$V$3)</f>
        <v>8</v>
      </c>
      <c r="P13" s="42" t="s">
        <v>12</v>
      </c>
      <c r="Q13" s="41" t="s">
        <v>13</v>
      </c>
      <c r="R13" s="5"/>
      <c r="S13" s="56"/>
    </row>
    <row r="14" spans="1:19" ht="15">
      <c r="A14" s="5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6"/>
    </row>
    <row r="15" spans="1:19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6"/>
    </row>
    <row r="16" spans="1:19" ht="15">
      <c r="A16" s="5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</row>
    <row r="17" spans="1:19" ht="15">
      <c r="A17" s="55"/>
      <c r="B17" s="5" t="s">
        <v>49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6"/>
    </row>
    <row r="18" spans="1:19" ht="15">
      <c r="A18" s="55"/>
      <c r="B18" s="5" t="s">
        <v>50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6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88" t="s">
        <v>48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S21" s="52" t="s">
        <v>3</v>
      </c>
    </row>
    <row r="22" spans="1:19" ht="15" customHeight="1" hidden="1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10"/>
    </row>
    <row r="23" spans="1:19" ht="15">
      <c r="A23" s="30"/>
      <c r="B23" s="11"/>
      <c r="C23" s="5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4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6"/>
    </row>
    <row r="25" spans="1:19" ht="18.75">
      <c r="A25" s="55"/>
      <c r="B25" s="5"/>
      <c r="C25" s="21"/>
      <c r="D25" s="5"/>
      <c r="E25" s="40">
        <f ca="1">IF(X7-ROUNDDOWN(X7,-1)=9,ROUNDDOWN(X7,-1)+_XLL.ALEA.ENTRE.BORNES($U$3,8),X7)</f>
        <v>12</v>
      </c>
      <c r="F25" s="40" t="s">
        <v>42</v>
      </c>
      <c r="G25" s="41">
        <f ca="1">_XLL.ALEA.ENTRE.BORNES((E25-ROUNDDOWN(E25,-1))+1,$V$3)</f>
        <v>4</v>
      </c>
      <c r="H25" s="42" t="s">
        <v>12</v>
      </c>
      <c r="I25" s="41" t="s">
        <v>13</v>
      </c>
      <c r="J25" s="41"/>
      <c r="K25" s="40"/>
      <c r="L25" s="42"/>
      <c r="M25" s="40">
        <f ca="1">IF(AF7-ROUNDDOWN(AF7,-1)=9,ROUNDDOWN(AF7,-1)+_XLL.ALEA.ENTRE.BORNES($U$3,8),AF7)</f>
        <v>38</v>
      </c>
      <c r="N25" s="40" t="s">
        <v>42</v>
      </c>
      <c r="O25" s="41">
        <f ca="1">_XLL.ALEA.ENTRE.BORNES((M25-ROUNDDOWN(M25,-1))+1,$V$3)</f>
        <v>9</v>
      </c>
      <c r="P25" s="42" t="s">
        <v>12</v>
      </c>
      <c r="Q25" s="41" t="s">
        <v>13</v>
      </c>
      <c r="R25" s="5"/>
      <c r="S25" s="56"/>
    </row>
    <row r="26" spans="1:19" ht="18.75">
      <c r="A26" s="55"/>
      <c r="B26" s="5"/>
      <c r="C26" s="21"/>
      <c r="D26" s="5"/>
      <c r="E26" s="40">
        <f ca="1">IF(X8-ROUNDDOWN(X8,-1)=9,ROUNDDOWN(X8,-1)+_XLL.ALEA.ENTRE.BORNES($U$3,8),X8)</f>
        <v>98</v>
      </c>
      <c r="F26" s="40" t="s">
        <v>42</v>
      </c>
      <c r="G26" s="41">
        <f ca="1">_XLL.ALEA.ENTRE.BORNES((E26-ROUNDDOWN(E26,-1))+1,$V$3)</f>
        <v>9</v>
      </c>
      <c r="H26" s="42" t="s">
        <v>12</v>
      </c>
      <c r="I26" s="41" t="s">
        <v>13</v>
      </c>
      <c r="J26" s="42"/>
      <c r="K26" s="40"/>
      <c r="L26" s="42"/>
      <c r="M26" s="40">
        <f ca="1">IF(AF8-ROUNDDOWN(AF8,-1)=9,ROUNDDOWN(AF8,-1)+_XLL.ALEA.ENTRE.BORNES($U$3,8),AF8)</f>
        <v>72</v>
      </c>
      <c r="N26" s="40" t="s">
        <v>42</v>
      </c>
      <c r="O26" s="41">
        <f ca="1">_XLL.ALEA.ENTRE.BORNES((M26-ROUNDDOWN(M26,-1))+1,$V$3)</f>
        <v>9</v>
      </c>
      <c r="P26" s="42" t="s">
        <v>12</v>
      </c>
      <c r="Q26" s="41" t="s">
        <v>13</v>
      </c>
      <c r="R26" s="5"/>
      <c r="S26" s="56"/>
    </row>
    <row r="27" spans="1:19" ht="18.75">
      <c r="A27" s="55"/>
      <c r="B27" s="5"/>
      <c r="C27" s="21"/>
      <c r="D27" s="5"/>
      <c r="E27" s="40">
        <f ca="1">IF(X9-ROUNDDOWN(X9,-1)=9,ROUNDDOWN(X9,-1)+_XLL.ALEA.ENTRE.BORNES($U$3,8),X9)</f>
        <v>14</v>
      </c>
      <c r="F27" s="40" t="s">
        <v>42</v>
      </c>
      <c r="G27" s="41">
        <f ca="1">_XLL.ALEA.ENTRE.BORNES((E27-ROUNDDOWN(E27,-1))+1,$V$3)</f>
        <v>5</v>
      </c>
      <c r="H27" s="42" t="s">
        <v>12</v>
      </c>
      <c r="I27" s="41" t="s">
        <v>13</v>
      </c>
      <c r="J27" s="42"/>
      <c r="K27" s="40"/>
      <c r="L27" s="42"/>
      <c r="M27" s="40">
        <f ca="1">IF(AF9-ROUNDDOWN(AF9,-1)=9,ROUNDDOWN(AF9,-1)+_XLL.ALEA.ENTRE.BORNES($U$3,8),AF9)</f>
        <v>82</v>
      </c>
      <c r="N27" s="40" t="s">
        <v>42</v>
      </c>
      <c r="O27" s="41">
        <f ca="1">_XLL.ALEA.ENTRE.BORNES((M27-ROUNDDOWN(M27,-1))+1,$V$3)</f>
        <v>8</v>
      </c>
      <c r="P27" s="42" t="s">
        <v>12</v>
      </c>
      <c r="Q27" s="41" t="s">
        <v>13</v>
      </c>
      <c r="R27" s="5"/>
      <c r="S27" s="56"/>
    </row>
    <row r="28" spans="1:19" ht="18.75">
      <c r="A28" s="55"/>
      <c r="B28" s="5"/>
      <c r="C28" s="21"/>
      <c r="D28" s="5"/>
      <c r="E28" s="40">
        <f ca="1">IF(X10-ROUNDDOWN(X10,-1)=9,ROUNDDOWN(X10,-1)+_XLL.ALEA.ENTRE.BORNES($U$3,8),X10)</f>
        <v>20</v>
      </c>
      <c r="F28" s="40" t="s">
        <v>42</v>
      </c>
      <c r="G28" s="41">
        <f ca="1">_XLL.ALEA.ENTRE.BORNES((E28-ROUNDDOWN(E28,-1))+1,$V$3)</f>
        <v>4</v>
      </c>
      <c r="H28" s="42" t="s">
        <v>12</v>
      </c>
      <c r="I28" s="41" t="s">
        <v>13</v>
      </c>
      <c r="J28" s="42"/>
      <c r="K28" s="40"/>
      <c r="L28" s="42"/>
      <c r="M28" s="40">
        <f ca="1">IF(AF10-ROUNDDOWN(AF10,-1)=9,ROUNDDOWN(AF10,-1)+_XLL.ALEA.ENTRE.BORNES($U$3,8),AF10)</f>
        <v>47</v>
      </c>
      <c r="N28" s="40" t="s">
        <v>42</v>
      </c>
      <c r="O28" s="41">
        <f ca="1">_XLL.ALEA.ENTRE.BORNES((M28-ROUNDDOWN(M28,-1))+1,$V$3)</f>
        <v>8</v>
      </c>
      <c r="P28" s="42" t="s">
        <v>12</v>
      </c>
      <c r="Q28" s="41" t="s">
        <v>13</v>
      </c>
      <c r="R28" s="5"/>
      <c r="S28" s="56"/>
    </row>
    <row r="29" spans="1:19" ht="18.75">
      <c r="A29" s="55"/>
      <c r="B29" s="5"/>
      <c r="C29" s="21"/>
      <c r="D29" s="5"/>
      <c r="E29" s="40">
        <f ca="1">IF(X11-ROUNDDOWN(X11,-1)=9,ROUNDDOWN(X11,-1)+_XLL.ALEA.ENTRE.BORNES($U$3,8),X11)</f>
        <v>74</v>
      </c>
      <c r="F29" s="40" t="s">
        <v>42</v>
      </c>
      <c r="G29" s="41">
        <f ca="1">_XLL.ALEA.ENTRE.BORNES((E29-ROUNDDOWN(E29,-1))+1,$V$3)</f>
        <v>7</v>
      </c>
      <c r="H29" s="42" t="s">
        <v>12</v>
      </c>
      <c r="I29" s="41" t="s">
        <v>13</v>
      </c>
      <c r="J29" s="42"/>
      <c r="K29" s="40"/>
      <c r="L29" s="42"/>
      <c r="M29" s="40">
        <f ca="1">IF(AF11-ROUNDDOWN(AF11,-1)=9,ROUNDDOWN(AF11,-1)+_XLL.ALEA.ENTRE.BORNES($U$3,8),AF11)</f>
        <v>84</v>
      </c>
      <c r="N29" s="40" t="s">
        <v>42</v>
      </c>
      <c r="O29" s="41">
        <f ca="1">_XLL.ALEA.ENTRE.BORNES((M29-ROUNDDOWN(M29,-1))+1,$V$3)</f>
        <v>5</v>
      </c>
      <c r="P29" s="42" t="s">
        <v>12</v>
      </c>
      <c r="Q29" s="41" t="s">
        <v>13</v>
      </c>
      <c r="R29" s="5"/>
      <c r="S29" s="56"/>
    </row>
    <row r="30" spans="1:19" ht="15">
      <c r="A30" s="5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6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6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6"/>
    </row>
    <row r="33" spans="1:19" ht="15.75" customHeight="1">
      <c r="A33" s="55"/>
      <c r="B33" s="5" t="s">
        <v>53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31"/>
    </row>
    <row r="34" spans="1:19" ht="15">
      <c r="A34" s="55"/>
      <c r="B34" s="5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31"/>
    </row>
    <row r="35" spans="1:19" ht="15">
      <c r="A35" s="55"/>
      <c r="B35" s="5" t="s">
        <v>51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6"/>
    </row>
    <row r="36" spans="1:19" ht="15">
      <c r="A36" s="5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4"/>
    </row>
    <row r="39" spans="1:19" ht="15">
      <c r="A39" s="19" t="s">
        <v>35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6"/>
    </row>
    <row r="40" spans="1:19" ht="15" customHeight="1">
      <c r="A40" s="5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6"/>
    </row>
    <row r="41" spans="1:19" ht="15">
      <c r="A41" s="5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6"/>
    </row>
    <row r="42" spans="1:19" ht="15">
      <c r="A42" s="5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6"/>
    </row>
    <row r="43" spans="1:19" ht="15">
      <c r="A43" s="5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6"/>
    </row>
    <row r="44" spans="1:19" ht="15">
      <c r="A44" s="5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6"/>
    </row>
    <row r="45" spans="1:19" ht="15">
      <c r="A45" s="5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6"/>
    </row>
    <row r="46" spans="1:19" ht="15">
      <c r="A46" s="5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6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8">
    <mergeCell ref="A21:R22"/>
    <mergeCell ref="A1:A4"/>
    <mergeCell ref="B1:R2"/>
    <mergeCell ref="S1:S4"/>
    <mergeCell ref="C4:R4"/>
    <mergeCell ref="A5:R6"/>
    <mergeCell ref="S5:S6"/>
    <mergeCell ref="J3:R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G9" sqref="G9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2.00390625" style="0" customWidth="1"/>
    <col min="5" max="5" width="4.00390625" style="0" customWidth="1"/>
    <col min="6" max="6" width="2.140625" style="0" customWidth="1"/>
    <col min="7" max="7" width="4.0039062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4.28125" style="0" customWidth="1"/>
    <col min="13" max="13" width="2.140625" style="0" customWidth="1"/>
    <col min="14" max="14" width="4.00390625" style="0" customWidth="1"/>
    <col min="15" max="15" width="3.00390625" style="0" customWidth="1"/>
    <col min="16" max="16" width="5.7109375" style="0" customWidth="1"/>
    <col min="17" max="17" width="3.28125" style="0" customWidth="1"/>
    <col min="18" max="18" width="16.28125" style="0" customWidth="1"/>
    <col min="19" max="19" width="26.00390625" style="0" hidden="1" customWidth="1"/>
    <col min="20" max="20" width="7.28125" style="0" hidden="1" customWidth="1"/>
    <col min="21" max="21" width="6.421875" style="0" hidden="1" customWidth="1"/>
  </cols>
  <sheetData>
    <row r="1" spans="1:21" ht="15.75" customHeight="1">
      <c r="A1" s="81"/>
      <c r="B1" s="69" t="s">
        <v>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  <c r="R1" s="65" t="s">
        <v>144</v>
      </c>
      <c r="S1" s="22" t="s">
        <v>7</v>
      </c>
      <c r="T1" s="23" t="s">
        <v>6</v>
      </c>
      <c r="U1" s="23" t="s">
        <v>8</v>
      </c>
    </row>
    <row r="2" spans="1:21" ht="15" customHeight="1">
      <c r="A2" s="8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  <c r="R2" s="66"/>
      <c r="S2" t="s">
        <v>9</v>
      </c>
      <c r="T2">
        <v>11</v>
      </c>
      <c r="U2">
        <v>99</v>
      </c>
    </row>
    <row r="3" spans="1:21" ht="15" customHeight="1">
      <c r="A3" s="82"/>
      <c r="B3" s="5"/>
      <c r="C3" s="34"/>
      <c r="D3" s="34"/>
      <c r="E3" s="34"/>
      <c r="F3" s="34"/>
      <c r="G3" s="34"/>
      <c r="H3" s="34"/>
      <c r="I3" s="34"/>
      <c r="J3" s="84" t="s">
        <v>152</v>
      </c>
      <c r="K3" s="84"/>
      <c r="L3" s="84"/>
      <c r="M3" s="84"/>
      <c r="N3" s="84"/>
      <c r="O3" s="84"/>
      <c r="P3" s="84"/>
      <c r="Q3" s="85"/>
      <c r="R3" s="67"/>
      <c r="S3" t="s">
        <v>10</v>
      </c>
      <c r="T3" s="21">
        <v>10</v>
      </c>
      <c r="U3" s="21">
        <v>9</v>
      </c>
    </row>
    <row r="4" spans="1:18" ht="15" customHeight="1">
      <c r="A4" s="83"/>
      <c r="B4" s="51"/>
      <c r="C4" s="75" t="s">
        <v>151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  <c r="R4" s="68"/>
    </row>
    <row r="5" spans="1:18" ht="15">
      <c r="A5" s="77" t="s">
        <v>54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9"/>
      <c r="R5" s="86" t="s">
        <v>3</v>
      </c>
    </row>
    <row r="6" spans="1:18" ht="15">
      <c r="A6" s="80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  <c r="R6" s="87"/>
    </row>
    <row r="7" spans="1:18" ht="15">
      <c r="A7" s="5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4"/>
    </row>
    <row r="8" spans="1:18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6"/>
    </row>
    <row r="9" spans="1:18" ht="18.75">
      <c r="A9" s="55"/>
      <c r="B9" s="26"/>
      <c r="C9" s="21"/>
      <c r="D9" s="5"/>
      <c r="E9" s="40">
        <f ca="1">_XLL.ALEA.ENTRE.BORNES($T$2,$U$2)</f>
        <v>51</v>
      </c>
      <c r="F9" s="42" t="s">
        <v>42</v>
      </c>
      <c r="G9" s="40">
        <f ca="1">ROUNDDOWN(_XLL.ALEA.ENTRE.BORNES($T$3,E9),-1)</f>
        <v>20</v>
      </c>
      <c r="H9" s="42" t="s">
        <v>12</v>
      </c>
      <c r="I9" s="41" t="s">
        <v>13</v>
      </c>
      <c r="J9" s="41"/>
      <c r="K9" s="40"/>
      <c r="L9" s="40">
        <f ca="1">_XLL.ALEA.ENTRE.BORNES($T$2,$U$2)</f>
        <v>70</v>
      </c>
      <c r="M9" s="42" t="s">
        <v>42</v>
      </c>
      <c r="N9" s="40">
        <f ca="1">ROUNDDOWN(_XLL.ALEA.ENTRE.BORNES($T$3,L9),-1)</f>
        <v>30</v>
      </c>
      <c r="O9" s="42" t="s">
        <v>12</v>
      </c>
      <c r="P9" s="41" t="s">
        <v>13</v>
      </c>
      <c r="Q9" s="26"/>
      <c r="R9" s="56"/>
    </row>
    <row r="10" spans="1:18" ht="18.75">
      <c r="A10" s="55"/>
      <c r="B10" s="5"/>
      <c r="C10" s="21"/>
      <c r="D10" s="5"/>
      <c r="E10" s="40">
        <f ca="1">_XLL.ALEA.ENTRE.BORNES($T$2,$U$2)</f>
        <v>25</v>
      </c>
      <c r="F10" s="42" t="s">
        <v>42</v>
      </c>
      <c r="G10" s="40">
        <f ca="1">ROUNDDOWN(_XLL.ALEA.ENTRE.BORNES($T$3,E10),-1)</f>
        <v>10</v>
      </c>
      <c r="H10" s="42" t="s">
        <v>12</v>
      </c>
      <c r="I10" s="41" t="s">
        <v>13</v>
      </c>
      <c r="J10" s="42"/>
      <c r="K10" s="40"/>
      <c r="L10" s="40">
        <f ca="1">_XLL.ALEA.ENTRE.BORNES($T$2,$U$2)</f>
        <v>60</v>
      </c>
      <c r="M10" s="42" t="s">
        <v>42</v>
      </c>
      <c r="N10" s="40">
        <f ca="1">ROUNDDOWN(_XLL.ALEA.ENTRE.BORNES($T$3,L10),-1)</f>
        <v>20</v>
      </c>
      <c r="O10" s="42" t="s">
        <v>12</v>
      </c>
      <c r="P10" s="41" t="s">
        <v>13</v>
      </c>
      <c r="Q10" s="5"/>
      <c r="R10" s="56"/>
    </row>
    <row r="11" spans="1:18" ht="18.75">
      <c r="A11" s="55"/>
      <c r="B11" s="5"/>
      <c r="C11" s="21"/>
      <c r="D11" s="5"/>
      <c r="E11" s="40">
        <f ca="1">_XLL.ALEA.ENTRE.BORNES($T$2,$U$2)</f>
        <v>27</v>
      </c>
      <c r="F11" s="42" t="s">
        <v>42</v>
      </c>
      <c r="G11" s="40">
        <f ca="1">ROUNDDOWN(_XLL.ALEA.ENTRE.BORNES($T$3,E11),-1)</f>
        <v>20</v>
      </c>
      <c r="H11" s="42" t="s">
        <v>12</v>
      </c>
      <c r="I11" s="41" t="s">
        <v>13</v>
      </c>
      <c r="J11" s="42"/>
      <c r="K11" s="40"/>
      <c r="L11" s="40">
        <f ca="1">_XLL.ALEA.ENTRE.BORNES($T$2,$U$2)</f>
        <v>84</v>
      </c>
      <c r="M11" s="42" t="s">
        <v>42</v>
      </c>
      <c r="N11" s="40">
        <f ca="1">ROUNDDOWN(_XLL.ALEA.ENTRE.BORNES($T$3,L11),-1)</f>
        <v>40</v>
      </c>
      <c r="O11" s="42" t="s">
        <v>12</v>
      </c>
      <c r="P11" s="41" t="s">
        <v>13</v>
      </c>
      <c r="Q11" s="5"/>
      <c r="R11" s="56"/>
    </row>
    <row r="12" spans="1:18" ht="18.75">
      <c r="A12" s="55"/>
      <c r="B12" s="5"/>
      <c r="C12" s="21"/>
      <c r="D12" s="5"/>
      <c r="E12" s="40">
        <f ca="1">_XLL.ALEA.ENTRE.BORNES($T$2,$U$2)</f>
        <v>95</v>
      </c>
      <c r="F12" s="42" t="s">
        <v>42</v>
      </c>
      <c r="G12" s="40">
        <f ca="1">ROUNDDOWN(_XLL.ALEA.ENTRE.BORNES($T$3,E12),-1)</f>
        <v>10</v>
      </c>
      <c r="H12" s="42" t="s">
        <v>12</v>
      </c>
      <c r="I12" s="41" t="s">
        <v>13</v>
      </c>
      <c r="J12" s="42"/>
      <c r="K12" s="40"/>
      <c r="L12" s="40">
        <f ca="1">_XLL.ALEA.ENTRE.BORNES($T$2,$U$2)</f>
        <v>91</v>
      </c>
      <c r="M12" s="42" t="s">
        <v>42</v>
      </c>
      <c r="N12" s="40">
        <f ca="1">ROUNDDOWN(_XLL.ALEA.ENTRE.BORNES($T$3,L12),-1)</f>
        <v>30</v>
      </c>
      <c r="O12" s="42" t="s">
        <v>12</v>
      </c>
      <c r="P12" s="41" t="s">
        <v>13</v>
      </c>
      <c r="Q12" s="5"/>
      <c r="R12" s="56"/>
    </row>
    <row r="13" spans="1:18" ht="18.75">
      <c r="A13" s="55"/>
      <c r="B13" s="5"/>
      <c r="C13" s="21"/>
      <c r="D13" s="5"/>
      <c r="E13" s="40">
        <f ca="1">_XLL.ALEA.ENTRE.BORNES($T$2,$U$2)</f>
        <v>38</v>
      </c>
      <c r="F13" s="42" t="s">
        <v>42</v>
      </c>
      <c r="G13" s="40">
        <f ca="1">ROUNDDOWN(_XLL.ALEA.ENTRE.BORNES($T$3,E13),-1)</f>
        <v>20</v>
      </c>
      <c r="H13" s="42" t="s">
        <v>12</v>
      </c>
      <c r="I13" s="41" t="s">
        <v>13</v>
      </c>
      <c r="J13" s="42"/>
      <c r="K13" s="40"/>
      <c r="L13" s="40">
        <f ca="1">_XLL.ALEA.ENTRE.BORNES($T$2,$U$2)</f>
        <v>27</v>
      </c>
      <c r="M13" s="42" t="s">
        <v>42</v>
      </c>
      <c r="N13" s="40">
        <f ca="1">ROUNDDOWN(_XLL.ALEA.ENTRE.BORNES($T$3,L13),-1)</f>
        <v>20</v>
      </c>
      <c r="O13" s="42" t="s">
        <v>12</v>
      </c>
      <c r="P13" s="41" t="s">
        <v>13</v>
      </c>
      <c r="Q13" s="5"/>
      <c r="R13" s="56"/>
    </row>
    <row r="14" spans="1:18" ht="15">
      <c r="A14" s="5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6"/>
    </row>
    <row r="15" spans="1:18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6"/>
    </row>
    <row r="16" spans="1:18" ht="15">
      <c r="A16" s="5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6"/>
    </row>
    <row r="17" spans="1:18" ht="15">
      <c r="A17" s="55"/>
      <c r="B17" s="5"/>
      <c r="C17" s="5" t="s">
        <v>57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6"/>
    </row>
    <row r="18" spans="1:18" ht="15">
      <c r="A18" s="55"/>
      <c r="B18" s="5"/>
      <c r="C18" s="5"/>
      <c r="D18" s="5"/>
      <c r="E18" s="5" t="s">
        <v>58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6"/>
    </row>
    <row r="19" spans="1:18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</row>
    <row r="20" spans="1:18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</row>
    <row r="21" spans="1:18" ht="15">
      <c r="A21" s="20" t="s">
        <v>55</v>
      </c>
      <c r="B21" s="25"/>
      <c r="C21" s="53"/>
      <c r="D21" s="11"/>
      <c r="E21" s="11"/>
      <c r="F21" s="11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  <c r="R21" s="86" t="s">
        <v>3</v>
      </c>
    </row>
    <row r="22" spans="1:18" ht="15">
      <c r="A22" s="15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4"/>
      <c r="R22" s="87"/>
    </row>
    <row r="23" spans="1:18" ht="15">
      <c r="A23" s="12"/>
      <c r="B23" s="13"/>
      <c r="C23" s="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54"/>
    </row>
    <row r="24" spans="1:18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6"/>
    </row>
    <row r="25" spans="1:18" ht="18.75">
      <c r="A25" s="55"/>
      <c r="B25" s="5"/>
      <c r="C25" s="21"/>
      <c r="D25" s="5"/>
      <c r="E25" s="40">
        <f ca="1">_XLL.ALEA.ENTRE.BORNES($T$2,$U$2)</f>
        <v>46</v>
      </c>
      <c r="F25" s="42" t="s">
        <v>42</v>
      </c>
      <c r="G25" s="40">
        <f ca="1">ROUNDDOWN(_XLL.ALEA.ENTRE.BORNES($T$3,E25),-1)</f>
        <v>30</v>
      </c>
      <c r="H25" s="42" t="s">
        <v>12</v>
      </c>
      <c r="I25" s="41" t="s">
        <v>13</v>
      </c>
      <c r="J25" s="41"/>
      <c r="K25" s="40"/>
      <c r="L25" s="40">
        <f ca="1">_XLL.ALEA.ENTRE.BORNES($T$2,$U$2)</f>
        <v>14</v>
      </c>
      <c r="M25" s="42" t="s">
        <v>42</v>
      </c>
      <c r="N25" s="40">
        <f ca="1">ROUNDDOWN(_XLL.ALEA.ENTRE.BORNES($T$3,L25),-1)</f>
        <v>10</v>
      </c>
      <c r="O25" s="42" t="s">
        <v>12</v>
      </c>
      <c r="P25" s="41" t="s">
        <v>13</v>
      </c>
      <c r="Q25" s="5"/>
      <c r="R25" s="56"/>
    </row>
    <row r="26" spans="1:18" ht="18.75">
      <c r="A26" s="55"/>
      <c r="B26" s="5"/>
      <c r="C26" s="21"/>
      <c r="D26" s="5"/>
      <c r="E26" s="40">
        <f ca="1">_XLL.ALEA.ENTRE.BORNES($T$2,$U$2)</f>
        <v>69</v>
      </c>
      <c r="F26" s="42" t="s">
        <v>42</v>
      </c>
      <c r="G26" s="40">
        <f ca="1">ROUNDDOWN(_XLL.ALEA.ENTRE.BORNES($T$3,E26),-1)</f>
        <v>50</v>
      </c>
      <c r="H26" s="42" t="s">
        <v>12</v>
      </c>
      <c r="I26" s="41" t="s">
        <v>13</v>
      </c>
      <c r="J26" s="42"/>
      <c r="K26" s="40"/>
      <c r="L26" s="40">
        <f ca="1">_XLL.ALEA.ENTRE.BORNES($T$2,$U$2)</f>
        <v>97</v>
      </c>
      <c r="M26" s="42" t="s">
        <v>42</v>
      </c>
      <c r="N26" s="40">
        <f ca="1">ROUNDDOWN(_XLL.ALEA.ENTRE.BORNES($T$3,L26),-1)</f>
        <v>30</v>
      </c>
      <c r="O26" s="42" t="s">
        <v>12</v>
      </c>
      <c r="P26" s="41" t="s">
        <v>13</v>
      </c>
      <c r="Q26" s="5"/>
      <c r="R26" s="56"/>
    </row>
    <row r="27" spans="1:18" ht="18.75">
      <c r="A27" s="55"/>
      <c r="B27" s="5"/>
      <c r="C27" s="21"/>
      <c r="D27" s="5"/>
      <c r="E27" s="40">
        <f ca="1">_XLL.ALEA.ENTRE.BORNES($T$2,$U$2)</f>
        <v>25</v>
      </c>
      <c r="F27" s="42" t="s">
        <v>42</v>
      </c>
      <c r="G27" s="40">
        <f ca="1">ROUNDDOWN(_XLL.ALEA.ENTRE.BORNES($T$3,E27),-1)</f>
        <v>10</v>
      </c>
      <c r="H27" s="42" t="s">
        <v>12</v>
      </c>
      <c r="I27" s="41" t="s">
        <v>13</v>
      </c>
      <c r="J27" s="42"/>
      <c r="K27" s="40"/>
      <c r="L27" s="40">
        <f ca="1">_XLL.ALEA.ENTRE.BORNES($T$2,$U$2)</f>
        <v>87</v>
      </c>
      <c r="M27" s="42" t="s">
        <v>42</v>
      </c>
      <c r="N27" s="40">
        <f ca="1">ROUNDDOWN(_XLL.ALEA.ENTRE.BORNES($T$3,L27),-1)</f>
        <v>70</v>
      </c>
      <c r="O27" s="42" t="s">
        <v>12</v>
      </c>
      <c r="P27" s="41" t="s">
        <v>13</v>
      </c>
      <c r="Q27" s="5"/>
      <c r="R27" s="56"/>
    </row>
    <row r="28" spans="1:18" ht="18.75">
      <c r="A28" s="55"/>
      <c r="B28" s="5"/>
      <c r="C28" s="21"/>
      <c r="D28" s="5"/>
      <c r="E28" s="40">
        <f ca="1">_XLL.ALEA.ENTRE.BORNES($T$2,$U$2)</f>
        <v>60</v>
      </c>
      <c r="F28" s="42" t="s">
        <v>42</v>
      </c>
      <c r="G28" s="40">
        <f ca="1">ROUNDDOWN(_XLL.ALEA.ENTRE.BORNES($T$3,E28),-1)</f>
        <v>40</v>
      </c>
      <c r="H28" s="42" t="s">
        <v>12</v>
      </c>
      <c r="I28" s="41" t="s">
        <v>13</v>
      </c>
      <c r="J28" s="42"/>
      <c r="K28" s="40"/>
      <c r="L28" s="40">
        <f ca="1">_XLL.ALEA.ENTRE.BORNES($T$2,$U$2)</f>
        <v>17</v>
      </c>
      <c r="M28" s="42" t="s">
        <v>42</v>
      </c>
      <c r="N28" s="40">
        <f ca="1">ROUNDDOWN(_XLL.ALEA.ENTRE.BORNES($T$3,L28),-1)</f>
        <v>10</v>
      </c>
      <c r="O28" s="42" t="s">
        <v>12</v>
      </c>
      <c r="P28" s="41" t="s">
        <v>13</v>
      </c>
      <c r="Q28" s="5"/>
      <c r="R28" s="56"/>
    </row>
    <row r="29" spans="1:18" ht="18.75">
      <c r="A29" s="55"/>
      <c r="B29" s="5"/>
      <c r="C29" s="21"/>
      <c r="D29" s="5"/>
      <c r="E29" s="40">
        <f ca="1">_XLL.ALEA.ENTRE.BORNES($T$2,$U$2)</f>
        <v>78</v>
      </c>
      <c r="F29" s="42" t="s">
        <v>42</v>
      </c>
      <c r="G29" s="40">
        <f ca="1">ROUNDDOWN(_XLL.ALEA.ENTRE.BORNES($T$3,E29),-1)</f>
        <v>20</v>
      </c>
      <c r="H29" s="42" t="s">
        <v>12</v>
      </c>
      <c r="I29" s="41" t="s">
        <v>13</v>
      </c>
      <c r="J29" s="42"/>
      <c r="K29" s="40"/>
      <c r="L29" s="40">
        <f ca="1">_XLL.ALEA.ENTRE.BORNES($T$2,$U$2)</f>
        <v>77</v>
      </c>
      <c r="M29" s="42" t="s">
        <v>42</v>
      </c>
      <c r="N29" s="40">
        <f ca="1">ROUNDDOWN(_XLL.ALEA.ENTRE.BORNES($T$3,L29),-1)</f>
        <v>10</v>
      </c>
      <c r="O29" s="42" t="s">
        <v>12</v>
      </c>
      <c r="P29" s="41" t="s">
        <v>13</v>
      </c>
      <c r="Q29" s="5"/>
      <c r="R29" s="56"/>
    </row>
    <row r="30" spans="1:18" ht="15">
      <c r="A30" s="5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6"/>
    </row>
    <row r="31" spans="1:18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6"/>
    </row>
    <row r="32" spans="1:18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6"/>
    </row>
    <row r="33" spans="1:18" ht="15">
      <c r="A33" s="5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6"/>
    </row>
    <row r="34" spans="1:19" ht="15" customHeight="1">
      <c r="A34" s="55"/>
      <c r="B34" s="94" t="s">
        <v>59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5"/>
      <c r="S34" s="29"/>
    </row>
    <row r="35" spans="1:19" ht="15">
      <c r="A35" s="55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5"/>
      <c r="S35" s="29"/>
    </row>
    <row r="36" spans="1:18" ht="15">
      <c r="A36" s="55"/>
      <c r="B36" s="5" t="s">
        <v>60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9"/>
    </row>
    <row r="37" spans="1:18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</row>
    <row r="38" spans="1:18" ht="15">
      <c r="A38" s="1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4"/>
    </row>
    <row r="39" spans="1:18" ht="15">
      <c r="A39" s="19" t="s">
        <v>35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6"/>
    </row>
    <row r="40" spans="1:18" ht="15" customHeight="1">
      <c r="A40" s="5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6"/>
    </row>
    <row r="41" spans="1:18" ht="15">
      <c r="A41" s="5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6"/>
    </row>
    <row r="42" spans="1:18" ht="15">
      <c r="A42" s="5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6"/>
    </row>
    <row r="43" spans="1:18" ht="15">
      <c r="A43" s="5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6"/>
    </row>
    <row r="44" spans="1:18" ht="15">
      <c r="A44" s="5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6"/>
    </row>
    <row r="45" spans="1:18" ht="15">
      <c r="A45" s="5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6"/>
    </row>
    <row r="46" spans="1:18" ht="15">
      <c r="A46" s="5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6"/>
    </row>
    <row r="47" spans="1:18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9"/>
    </row>
    <row r="48" spans="1:18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</row>
    <row r="49" spans="1:18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</row>
    <row r="50" spans="1:18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9"/>
    </row>
  </sheetData>
  <sheetProtection/>
  <mergeCells count="11">
    <mergeCell ref="A5:Q5"/>
    <mergeCell ref="R5:R6"/>
    <mergeCell ref="R21:R22"/>
    <mergeCell ref="J3:Q3"/>
    <mergeCell ref="A6:Q6"/>
    <mergeCell ref="B22:Q22"/>
    <mergeCell ref="B34:R35"/>
    <mergeCell ref="A1:A4"/>
    <mergeCell ref="B1:Q2"/>
    <mergeCell ref="R1:R4"/>
    <mergeCell ref="C4:Q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T1" sqref="T1:V16384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4.00390625" style="0" customWidth="1"/>
    <col min="6" max="6" width="2.140625" style="0" customWidth="1"/>
    <col min="7" max="7" width="3.42187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</cols>
  <sheetData>
    <row r="1" spans="1:22" ht="15.75" customHeight="1">
      <c r="A1" s="81"/>
      <c r="B1" s="69" t="s">
        <v>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65" t="s">
        <v>145</v>
      </c>
      <c r="T1" s="22" t="s">
        <v>7</v>
      </c>
      <c r="U1" s="23" t="s">
        <v>6</v>
      </c>
      <c r="V1" s="23" t="s">
        <v>8</v>
      </c>
    </row>
    <row r="2" spans="1:22" ht="15" customHeight="1">
      <c r="A2" s="8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  <c r="S2" s="66"/>
      <c r="T2" t="s">
        <v>9</v>
      </c>
      <c r="U2">
        <v>2</v>
      </c>
      <c r="V2">
        <v>5</v>
      </c>
    </row>
    <row r="3" spans="1:22" ht="15" customHeight="1">
      <c r="A3" s="82"/>
      <c r="B3" s="5"/>
      <c r="C3" s="34"/>
      <c r="D3" s="34"/>
      <c r="E3" s="34"/>
      <c r="F3" s="34"/>
      <c r="G3" s="34"/>
      <c r="H3" s="34"/>
      <c r="I3" s="34"/>
      <c r="J3" s="84" t="s">
        <v>152</v>
      </c>
      <c r="K3" s="84"/>
      <c r="L3" s="84"/>
      <c r="M3" s="84"/>
      <c r="N3" s="84"/>
      <c r="O3" s="84"/>
      <c r="P3" s="84"/>
      <c r="Q3" s="84"/>
      <c r="R3" s="85"/>
      <c r="S3" s="67"/>
      <c r="T3" t="s">
        <v>10</v>
      </c>
      <c r="U3" s="21">
        <v>1</v>
      </c>
      <c r="V3" s="21">
        <v>9</v>
      </c>
    </row>
    <row r="4" spans="1:19" ht="15" customHeight="1">
      <c r="A4" s="83"/>
      <c r="B4" s="51"/>
      <c r="C4" s="75" t="s">
        <v>151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68"/>
    </row>
    <row r="5" spans="1:19" ht="20.25" customHeight="1">
      <c r="A5" s="88" t="s">
        <v>61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86" t="s">
        <v>3</v>
      </c>
    </row>
    <row r="6" spans="1:19" ht="11.25" customHeight="1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  <c r="S6" s="87"/>
    </row>
    <row r="7" spans="1:19" ht="15">
      <c r="A7" s="5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4"/>
    </row>
    <row r="8" spans="1:19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6"/>
    </row>
    <row r="9" spans="1:19" ht="18.75">
      <c r="A9" s="55"/>
      <c r="B9" s="26"/>
      <c r="C9" s="5"/>
      <c r="D9" s="5"/>
      <c r="E9" s="40">
        <f ca="1">_XLL.ALEA.ENTRE.BORNES($U$2,$V$2)</f>
        <v>4</v>
      </c>
      <c r="F9" s="40" t="s">
        <v>64</v>
      </c>
      <c r="G9" s="41">
        <f ca="1">_XLL.ALEA.ENTRE.BORNES($U$3,$V$3)</f>
        <v>1</v>
      </c>
      <c r="H9" s="42" t="s">
        <v>12</v>
      </c>
      <c r="I9" s="41" t="s">
        <v>13</v>
      </c>
      <c r="J9" s="41"/>
      <c r="K9" s="40"/>
      <c r="L9" s="42"/>
      <c r="M9" s="40">
        <f ca="1">_XLL.ALEA.ENTRE.BORNES($U$2,$V$2)</f>
        <v>5</v>
      </c>
      <c r="N9" s="40" t="s">
        <v>64</v>
      </c>
      <c r="O9" s="41">
        <f ca="1">_XLL.ALEA.ENTRE.BORNES($U$3,$V$3)</f>
        <v>7</v>
      </c>
      <c r="P9" s="42" t="s">
        <v>12</v>
      </c>
      <c r="Q9" s="41" t="s">
        <v>13</v>
      </c>
      <c r="R9" s="26"/>
      <c r="S9" s="56"/>
    </row>
    <row r="10" spans="1:19" ht="18.75">
      <c r="A10" s="55"/>
      <c r="B10" s="5"/>
      <c r="C10" s="5"/>
      <c r="D10" s="5"/>
      <c r="E10" s="40">
        <f ca="1">_XLL.ALEA.ENTRE.BORNES($U$2,$V$2)</f>
        <v>4</v>
      </c>
      <c r="F10" s="40" t="s">
        <v>64</v>
      </c>
      <c r="G10" s="41">
        <f ca="1">_XLL.ALEA.ENTRE.BORNES($U$3,$V$3)</f>
        <v>1</v>
      </c>
      <c r="H10" s="42" t="s">
        <v>12</v>
      </c>
      <c r="I10" s="41" t="s">
        <v>13</v>
      </c>
      <c r="J10" s="42"/>
      <c r="K10" s="40"/>
      <c r="L10" s="42"/>
      <c r="M10" s="40">
        <f ca="1">_XLL.ALEA.ENTRE.BORNES($U$2,$V$2)</f>
        <v>2</v>
      </c>
      <c r="N10" s="40" t="s">
        <v>64</v>
      </c>
      <c r="O10" s="41">
        <f ca="1">_XLL.ALEA.ENTRE.BORNES($U$3,$V$3)</f>
        <v>4</v>
      </c>
      <c r="P10" s="42" t="s">
        <v>12</v>
      </c>
      <c r="Q10" s="41" t="s">
        <v>13</v>
      </c>
      <c r="R10" s="5"/>
      <c r="S10" s="56"/>
    </row>
    <row r="11" spans="1:19" ht="18.75">
      <c r="A11" s="55"/>
      <c r="B11" s="5"/>
      <c r="C11" s="5"/>
      <c r="D11" s="5"/>
      <c r="E11" s="40">
        <f ca="1">_XLL.ALEA.ENTRE.BORNES($U$2,$V$2)</f>
        <v>3</v>
      </c>
      <c r="F11" s="40" t="s">
        <v>64</v>
      </c>
      <c r="G11" s="41">
        <f ca="1">_XLL.ALEA.ENTRE.BORNES($U$3,$V$3)</f>
        <v>6</v>
      </c>
      <c r="H11" s="42" t="s">
        <v>12</v>
      </c>
      <c r="I11" s="41" t="s">
        <v>13</v>
      </c>
      <c r="J11" s="42"/>
      <c r="K11" s="40"/>
      <c r="L11" s="42"/>
      <c r="M11" s="40">
        <f ca="1">_XLL.ALEA.ENTRE.BORNES($U$2,$V$2)</f>
        <v>4</v>
      </c>
      <c r="N11" s="40" t="s">
        <v>64</v>
      </c>
      <c r="O11" s="41">
        <f ca="1">_XLL.ALEA.ENTRE.BORNES($U$3,$V$3)</f>
        <v>8</v>
      </c>
      <c r="P11" s="42" t="s">
        <v>12</v>
      </c>
      <c r="Q11" s="41" t="s">
        <v>13</v>
      </c>
      <c r="R11" s="5"/>
      <c r="S11" s="56"/>
    </row>
    <row r="12" spans="1:19" ht="18.75">
      <c r="A12" s="55"/>
      <c r="B12" s="5"/>
      <c r="C12" s="5"/>
      <c r="D12" s="5"/>
      <c r="E12" s="40">
        <f ca="1">_XLL.ALEA.ENTRE.BORNES($U$2,$V$2)</f>
        <v>2</v>
      </c>
      <c r="F12" s="40" t="s">
        <v>64</v>
      </c>
      <c r="G12" s="41">
        <f ca="1">_XLL.ALEA.ENTRE.BORNES($U$3,$V$3)</f>
        <v>1</v>
      </c>
      <c r="H12" s="42" t="s">
        <v>12</v>
      </c>
      <c r="I12" s="41" t="s">
        <v>13</v>
      </c>
      <c r="J12" s="42"/>
      <c r="K12" s="40"/>
      <c r="L12" s="42"/>
      <c r="M12" s="40">
        <f ca="1">_XLL.ALEA.ENTRE.BORNES($U$2,$V$2)</f>
        <v>5</v>
      </c>
      <c r="N12" s="40" t="s">
        <v>64</v>
      </c>
      <c r="O12" s="41">
        <f ca="1">_XLL.ALEA.ENTRE.BORNES($U$3,$V$3)</f>
        <v>2</v>
      </c>
      <c r="P12" s="42" t="s">
        <v>12</v>
      </c>
      <c r="Q12" s="41" t="s">
        <v>13</v>
      </c>
      <c r="R12" s="5"/>
      <c r="S12" s="56"/>
    </row>
    <row r="13" spans="1:19" ht="18.75">
      <c r="A13" s="55"/>
      <c r="B13" s="5"/>
      <c r="C13" s="5"/>
      <c r="D13" s="5"/>
      <c r="E13" s="40">
        <f ca="1">_XLL.ALEA.ENTRE.BORNES($U$2,$V$2)</f>
        <v>5</v>
      </c>
      <c r="F13" s="40" t="s">
        <v>64</v>
      </c>
      <c r="G13" s="41">
        <f ca="1">_XLL.ALEA.ENTRE.BORNES($U$3,$V$3)</f>
        <v>5</v>
      </c>
      <c r="H13" s="42" t="s">
        <v>12</v>
      </c>
      <c r="I13" s="41" t="s">
        <v>13</v>
      </c>
      <c r="J13" s="42"/>
      <c r="K13" s="40"/>
      <c r="L13" s="42"/>
      <c r="M13" s="40">
        <f ca="1">_XLL.ALEA.ENTRE.BORNES($U$2,$V$2)</f>
        <v>5</v>
      </c>
      <c r="N13" s="40" t="s">
        <v>64</v>
      </c>
      <c r="O13" s="41">
        <f ca="1">_XLL.ALEA.ENTRE.BORNES($U$3,$V$3)</f>
        <v>7</v>
      </c>
      <c r="P13" s="42" t="s">
        <v>12</v>
      </c>
      <c r="Q13" s="41" t="s">
        <v>13</v>
      </c>
      <c r="R13" s="5"/>
      <c r="S13" s="56"/>
    </row>
    <row r="14" spans="1:19" ht="15">
      <c r="A14" s="5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6"/>
    </row>
    <row r="15" spans="1:19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6"/>
    </row>
    <row r="16" spans="1:19" ht="15">
      <c r="A16" s="5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</row>
    <row r="17" spans="1:19" ht="15">
      <c r="A17" s="55"/>
      <c r="B17" s="5" t="s">
        <v>65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6"/>
    </row>
    <row r="18" spans="1:19" ht="15">
      <c r="A18" s="5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6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88" t="s">
        <v>62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S21" s="52" t="s">
        <v>3</v>
      </c>
    </row>
    <row r="22" spans="1:19" ht="15" customHeight="1" hidden="1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10"/>
    </row>
    <row r="23" spans="1:19" ht="15">
      <c r="A23" s="30"/>
      <c r="B23" s="11"/>
      <c r="C23" s="5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4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6"/>
    </row>
    <row r="25" spans="1:19" ht="18.75">
      <c r="A25" s="55"/>
      <c r="B25" s="5"/>
      <c r="C25" s="21"/>
      <c r="D25" s="5"/>
      <c r="E25" s="40">
        <f ca="1">_XLL.ALEA.ENTRE.BORNES($U$2,$V$2)</f>
        <v>5</v>
      </c>
      <c r="F25" s="40" t="s">
        <v>64</v>
      </c>
      <c r="G25" s="41">
        <f ca="1">_XLL.ALEA.ENTRE.BORNES($U$3,$V$3)</f>
        <v>5</v>
      </c>
      <c r="H25" s="42" t="s">
        <v>12</v>
      </c>
      <c r="I25" s="41" t="s">
        <v>13</v>
      </c>
      <c r="J25" s="41"/>
      <c r="K25" s="40"/>
      <c r="L25" s="42"/>
      <c r="M25" s="40">
        <f ca="1">_XLL.ALEA.ENTRE.BORNES($U$2,$V$2)</f>
        <v>4</v>
      </c>
      <c r="N25" s="40" t="s">
        <v>64</v>
      </c>
      <c r="O25" s="41">
        <f ca="1">_XLL.ALEA.ENTRE.BORNES($U$3,$V$3)</f>
        <v>1</v>
      </c>
      <c r="P25" s="42" t="s">
        <v>12</v>
      </c>
      <c r="Q25" s="41" t="s">
        <v>13</v>
      </c>
      <c r="R25" s="5"/>
      <c r="S25" s="56"/>
    </row>
    <row r="26" spans="1:19" ht="18.75">
      <c r="A26" s="55"/>
      <c r="B26" s="5"/>
      <c r="C26" s="21"/>
      <c r="D26" s="5"/>
      <c r="E26" s="40">
        <f ca="1">_XLL.ALEA.ENTRE.BORNES($U$2,$V$2)</f>
        <v>3</v>
      </c>
      <c r="F26" s="40" t="s">
        <v>64</v>
      </c>
      <c r="G26" s="41">
        <f ca="1">_XLL.ALEA.ENTRE.BORNES($U$3,$V$3)</f>
        <v>4</v>
      </c>
      <c r="H26" s="42" t="s">
        <v>12</v>
      </c>
      <c r="I26" s="41" t="s">
        <v>13</v>
      </c>
      <c r="J26" s="42"/>
      <c r="K26" s="40"/>
      <c r="L26" s="42"/>
      <c r="M26" s="40">
        <f ca="1">_XLL.ALEA.ENTRE.BORNES($U$2,$V$2)</f>
        <v>2</v>
      </c>
      <c r="N26" s="40" t="s">
        <v>64</v>
      </c>
      <c r="O26" s="41">
        <f ca="1">_XLL.ALEA.ENTRE.BORNES($U$3,$V$3)</f>
        <v>6</v>
      </c>
      <c r="P26" s="42" t="s">
        <v>12</v>
      </c>
      <c r="Q26" s="41" t="s">
        <v>13</v>
      </c>
      <c r="R26" s="5"/>
      <c r="S26" s="56"/>
    </row>
    <row r="27" spans="1:19" ht="18.75">
      <c r="A27" s="55"/>
      <c r="B27" s="5"/>
      <c r="C27" s="21"/>
      <c r="D27" s="5"/>
      <c r="E27" s="40">
        <f ca="1">_XLL.ALEA.ENTRE.BORNES($U$2,$V$2)</f>
        <v>4</v>
      </c>
      <c r="F27" s="40" t="s">
        <v>64</v>
      </c>
      <c r="G27" s="41">
        <f ca="1">_XLL.ALEA.ENTRE.BORNES($U$3,$V$3)</f>
        <v>3</v>
      </c>
      <c r="H27" s="42" t="s">
        <v>12</v>
      </c>
      <c r="I27" s="41" t="s">
        <v>13</v>
      </c>
      <c r="J27" s="42"/>
      <c r="K27" s="40"/>
      <c r="L27" s="42"/>
      <c r="M27" s="40">
        <f ca="1">_XLL.ALEA.ENTRE.BORNES($U$2,$V$2)</f>
        <v>2</v>
      </c>
      <c r="N27" s="40" t="s">
        <v>64</v>
      </c>
      <c r="O27" s="41">
        <f ca="1">_XLL.ALEA.ENTRE.BORNES($U$3,$V$3)</f>
        <v>5</v>
      </c>
      <c r="P27" s="42" t="s">
        <v>12</v>
      </c>
      <c r="Q27" s="41" t="s">
        <v>13</v>
      </c>
      <c r="R27" s="5"/>
      <c r="S27" s="56"/>
    </row>
    <row r="28" spans="1:19" ht="18.75">
      <c r="A28" s="55"/>
      <c r="B28" s="5"/>
      <c r="C28" s="21"/>
      <c r="D28" s="5"/>
      <c r="E28" s="40">
        <f ca="1">_XLL.ALEA.ENTRE.BORNES($U$2,$V$2)</f>
        <v>2</v>
      </c>
      <c r="F28" s="40" t="s">
        <v>64</v>
      </c>
      <c r="G28" s="41">
        <f ca="1">_XLL.ALEA.ENTRE.BORNES($U$3,$V$3)</f>
        <v>8</v>
      </c>
      <c r="H28" s="42" t="s">
        <v>12</v>
      </c>
      <c r="I28" s="41" t="s">
        <v>13</v>
      </c>
      <c r="J28" s="42"/>
      <c r="K28" s="40"/>
      <c r="L28" s="42"/>
      <c r="M28" s="40">
        <f ca="1">_XLL.ALEA.ENTRE.BORNES($U$2,$V$2)</f>
        <v>4</v>
      </c>
      <c r="N28" s="40" t="s">
        <v>64</v>
      </c>
      <c r="O28" s="41">
        <f ca="1">_XLL.ALEA.ENTRE.BORNES($U$3,$V$3)</f>
        <v>7</v>
      </c>
      <c r="P28" s="42" t="s">
        <v>12</v>
      </c>
      <c r="Q28" s="41" t="s">
        <v>13</v>
      </c>
      <c r="R28" s="5"/>
      <c r="S28" s="56"/>
    </row>
    <row r="29" spans="1:19" ht="18.75">
      <c r="A29" s="55"/>
      <c r="B29" s="5"/>
      <c r="C29" s="21"/>
      <c r="D29" s="5"/>
      <c r="E29" s="40">
        <f ca="1">_XLL.ALEA.ENTRE.BORNES($U$2,$V$2)</f>
        <v>3</v>
      </c>
      <c r="F29" s="40" t="s">
        <v>64</v>
      </c>
      <c r="G29" s="41">
        <f ca="1">_XLL.ALEA.ENTRE.BORNES($U$3,$V$3)</f>
        <v>1</v>
      </c>
      <c r="H29" s="42" t="s">
        <v>12</v>
      </c>
      <c r="I29" s="41" t="s">
        <v>13</v>
      </c>
      <c r="J29" s="42"/>
      <c r="K29" s="40"/>
      <c r="L29" s="42"/>
      <c r="M29" s="40">
        <f ca="1">_XLL.ALEA.ENTRE.BORNES($U$2,$V$2)</f>
        <v>3</v>
      </c>
      <c r="N29" s="40" t="s">
        <v>64</v>
      </c>
      <c r="O29" s="41">
        <f ca="1">_XLL.ALEA.ENTRE.BORNES($U$3,$V$3)</f>
        <v>3</v>
      </c>
      <c r="P29" s="42" t="s">
        <v>12</v>
      </c>
      <c r="Q29" s="41" t="s">
        <v>13</v>
      </c>
      <c r="R29" s="5"/>
      <c r="S29" s="56"/>
    </row>
    <row r="30" spans="1:19" ht="15">
      <c r="A30" s="5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6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6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6"/>
    </row>
    <row r="33" spans="1:19" ht="15.75" customHeight="1">
      <c r="A33" s="55"/>
      <c r="B33" s="5" t="s">
        <v>66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31"/>
    </row>
    <row r="34" spans="1:19" ht="15">
      <c r="A34" s="55"/>
      <c r="B34" s="5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31"/>
    </row>
    <row r="35" spans="1:19" ht="15">
      <c r="A35" s="55"/>
      <c r="B35" s="5" t="s">
        <v>51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6"/>
    </row>
    <row r="36" spans="1:19" ht="15">
      <c r="A36" s="5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4"/>
    </row>
    <row r="39" spans="1:19" ht="15">
      <c r="A39" s="19" t="s">
        <v>35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6"/>
    </row>
    <row r="40" spans="1:19" ht="15" customHeight="1">
      <c r="A40" s="5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6"/>
    </row>
    <row r="41" spans="1:19" ht="15">
      <c r="A41" s="5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6"/>
    </row>
    <row r="42" spans="1:19" ht="15">
      <c r="A42" s="5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6"/>
    </row>
    <row r="43" spans="1:19" ht="15">
      <c r="A43" s="5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6"/>
    </row>
    <row r="44" spans="1:19" ht="15">
      <c r="A44" s="5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6"/>
    </row>
    <row r="45" spans="1:19" ht="15">
      <c r="A45" s="5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6"/>
    </row>
    <row r="46" spans="1:19" ht="15">
      <c r="A46" s="5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6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8">
    <mergeCell ref="A21:R22"/>
    <mergeCell ref="A1:A4"/>
    <mergeCell ref="B1:R2"/>
    <mergeCell ref="S1:S4"/>
    <mergeCell ref="C4:R4"/>
    <mergeCell ref="A5:R6"/>
    <mergeCell ref="S5:S6"/>
    <mergeCell ref="J3:R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direction ecole</dc:creator>
  <cp:keywords/>
  <dc:description/>
  <cp:lastModifiedBy>Steve Blazek</cp:lastModifiedBy>
  <cp:lastPrinted>2014-09-27T20:23:22Z</cp:lastPrinted>
  <dcterms:created xsi:type="dcterms:W3CDTF">2011-05-09T09:25:14Z</dcterms:created>
  <dcterms:modified xsi:type="dcterms:W3CDTF">2014-09-27T21:25:25Z</dcterms:modified>
  <cp:category/>
  <cp:version/>
  <cp:contentType/>
  <cp:contentStatus/>
</cp:coreProperties>
</file>