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9320" windowHeight="9975" firstSheet="9" activeTab="21"/>
  </bookViews>
  <sheets>
    <sheet name="Feuil1" sheetId="1" r:id="rId1"/>
    <sheet name="Feuil1 (2)" sheetId="2" r:id="rId2"/>
    <sheet name="Feuil1 (3)" sheetId="3" r:id="rId3"/>
    <sheet name="Feuil1 (4)" sheetId="4" r:id="rId4"/>
    <sheet name="Feuil1 (5)" sheetId="5" r:id="rId5"/>
    <sheet name="Feuil1 (6)" sheetId="6" r:id="rId6"/>
    <sheet name="Feuil1 (7)" sheetId="7" r:id="rId7"/>
    <sheet name="Feuil1 (8)" sheetId="8" r:id="rId8"/>
    <sheet name="Feuil1 (9)" sheetId="9" r:id="rId9"/>
    <sheet name="Feuil1 (10)" sheetId="10" r:id="rId10"/>
    <sheet name="Feuil1 (11)" sheetId="11" r:id="rId11"/>
    <sheet name="Feuil1 (12)" sheetId="12" r:id="rId12"/>
    <sheet name="Feuil1 (13)" sheetId="13" r:id="rId13"/>
    <sheet name="Feuil1 (14)" sheetId="14" r:id="rId14"/>
    <sheet name="Feuil1 (15)" sheetId="15" r:id="rId15"/>
    <sheet name="Feuil1 (16)" sheetId="16" r:id="rId16"/>
    <sheet name="Feuil1 (17)" sheetId="17" r:id="rId17"/>
    <sheet name="Feuil1 (18)" sheetId="18" r:id="rId18"/>
    <sheet name="Feuil1 (19)" sheetId="19" r:id="rId19"/>
    <sheet name="Feuil1 (20)" sheetId="20" r:id="rId20"/>
    <sheet name="Feuil1 (21)" sheetId="21" r:id="rId21"/>
    <sheet name="Feuil1 (22)" sheetId="22" r:id="rId22"/>
  </sheets>
  <externalReferences>
    <externalReference r:id="rId25"/>
  </externalReferences>
  <definedNames>
    <definedName name="sort">'Feuil1'!$A$1:$A$400</definedName>
    <definedName name="tirage">'Feuil1 (15)'!$A$1:$A$400</definedName>
    <definedName name="_xlnm.Print_Area" localSheetId="0">'Feuil1'!$A$1:$S$46</definedName>
    <definedName name="_xlnm.Print_Area" localSheetId="9">'Feuil1 (10)'!$A$1:$S$47</definedName>
    <definedName name="_xlnm.Print_Area" localSheetId="10">'Feuil1 (11)'!$A$1:$S$47</definedName>
    <definedName name="_xlnm.Print_Area" localSheetId="11">'Feuil1 (12)'!$A$1:$S$47</definedName>
    <definedName name="_xlnm.Print_Area" localSheetId="12">'Feuil1 (13)'!$A$1:$S$47</definedName>
    <definedName name="_xlnm.Print_Area" localSheetId="13">'Feuil1 (14)'!$A$1:$S$47</definedName>
    <definedName name="_xlnm.Print_Area" localSheetId="14">'Feuil1 (15)'!$A$1:$S$47</definedName>
    <definedName name="_xlnm.Print_Area" localSheetId="15">'Feuil1 (16)'!$A$1:$S$45</definedName>
    <definedName name="_xlnm.Print_Area" localSheetId="16">'Feuil1 (17)'!$A$1:$S$47</definedName>
    <definedName name="_xlnm.Print_Area" localSheetId="17">'Feuil1 (18)'!$A$1:$S$47</definedName>
    <definedName name="_xlnm.Print_Area" localSheetId="18">'Feuil1 (19)'!$A$1:$S$47</definedName>
    <definedName name="_xlnm.Print_Area" localSheetId="1">'Feuil1 (2)'!$A$1:$S$47</definedName>
    <definedName name="_xlnm.Print_Area" localSheetId="19">'Feuil1 (20)'!$A$1:$S$47</definedName>
    <definedName name="_xlnm.Print_Area" localSheetId="20">'Feuil1 (21)'!$A$1:$S$47</definedName>
    <definedName name="_xlnm.Print_Area" localSheetId="21">'Feuil1 (22)'!$A$1:$S$47</definedName>
    <definedName name="_xlnm.Print_Area" localSheetId="2">'Feuil1 (3)'!$A$1:$S$47</definedName>
    <definedName name="_xlnm.Print_Area" localSheetId="3">'Feuil1 (4)'!$A$1:$R$47</definedName>
    <definedName name="_xlnm.Print_Area" localSheetId="4">'Feuil1 (5)'!$A$1:$S$47</definedName>
    <definedName name="_xlnm.Print_Area" localSheetId="5">'Feuil1 (6)'!$A$1:$S$47</definedName>
    <definedName name="_xlnm.Print_Area" localSheetId="6">'Feuil1 (7)'!$A$1:$S$47</definedName>
    <definedName name="_xlnm.Print_Area" localSheetId="7">'Feuil1 (8)'!$A$1:$R$46</definedName>
    <definedName name="_xlnm.Print_Area" localSheetId="8">'Feuil1 (9)'!$A$1:$S$47</definedName>
  </definedNames>
  <calcPr fullCalcOnLoad="1"/>
</workbook>
</file>

<file path=xl/sharedStrings.xml><?xml version="1.0" encoding="utf-8"?>
<sst xmlns="http://schemas.openxmlformats.org/spreadsheetml/2006/main" count="2223" uniqueCount="187">
  <si>
    <t>Calcul</t>
  </si>
  <si>
    <t>Rallye Maths Express</t>
  </si>
  <si>
    <t>Joue avec les nombres</t>
  </si>
  <si>
    <t>Note :     /10</t>
  </si>
  <si>
    <t>de</t>
  </si>
  <si>
    <t>Paramètres</t>
  </si>
  <si>
    <t>à</t>
  </si>
  <si>
    <t>Bornes premier terme</t>
  </si>
  <si>
    <t>Bornes deuxième terme</t>
  </si>
  <si>
    <t>+</t>
  </si>
  <si>
    <t>=</t>
  </si>
  <si>
    <t>____</t>
  </si>
  <si>
    <t>Méthodes</t>
  </si>
  <si>
    <t>-</t>
  </si>
  <si>
    <t>Semaine N°1</t>
  </si>
  <si>
    <t>Semaine N°2</t>
  </si>
  <si>
    <t>Semaine N°3</t>
  </si>
  <si>
    <t>x</t>
  </si>
  <si>
    <t>Semaine N°4</t>
  </si>
  <si>
    <t>Semaine N°13</t>
  </si>
  <si>
    <t>Semaine N°15</t>
  </si>
  <si>
    <t>Semaine N°16</t>
  </si>
  <si>
    <t>Semaine N°19</t>
  </si>
  <si>
    <t>Semaine N°20</t>
  </si>
  <si>
    <t>Semaine N°21</t>
  </si>
  <si>
    <t>Semaine N°12</t>
  </si>
  <si>
    <t>Semaine N°11</t>
  </si>
  <si>
    <t>Moitié de</t>
  </si>
  <si>
    <t>Semaine N°22</t>
  </si>
  <si>
    <t>:</t>
  </si>
  <si>
    <t>Semaine N°14</t>
  </si>
  <si>
    <t>Semaine N°5</t>
  </si>
  <si>
    <t>Semaine N°6</t>
  </si>
  <si>
    <t>Semaine N°7</t>
  </si>
  <si>
    <t>Semaine N°8</t>
  </si>
  <si>
    <t>Semaine N°9</t>
  </si>
  <si>
    <t>Semaine N°10</t>
  </si>
  <si>
    <t>Semaine N°17</t>
  </si>
  <si>
    <t>Semaine N°18</t>
  </si>
  <si>
    <t>CM1</t>
  </si>
  <si>
    <t>Prénom :</t>
  </si>
  <si>
    <t xml:space="preserve">Prénom : </t>
  </si>
  <si>
    <t xml:space="preserve">CM1 </t>
  </si>
  <si>
    <t>Jour 1 : Additionner deux multiples de 10.</t>
  </si>
  <si>
    <t>Jour 1 : Ajouter 9 ou 19.</t>
  </si>
  <si>
    <t>Jour 2 : Ajouter 9 ou 19.</t>
  </si>
  <si>
    <t>Jour 1 : Complément à 100 et à 1000.</t>
  </si>
  <si>
    <t>___</t>
  </si>
  <si>
    <t>Jour 1 : Soustraire un multiple de 10 à un entier.</t>
  </si>
  <si>
    <t>Jour 1 : Soustraire 8 ou 18 à un entier.</t>
  </si>
  <si>
    <t>Jour 1 : Trouver le double d'un nombre à deux chiffres.</t>
  </si>
  <si>
    <t xml:space="preserve">Double de </t>
  </si>
  <si>
    <t>Jour 1 : Multiplier par une puissance de 10.</t>
  </si>
  <si>
    <t>Jour 1 : Multiplier par 11 et 12.</t>
  </si>
  <si>
    <t>Jour 1 : Connaître les tables de 6 à 9.</t>
  </si>
  <si>
    <t>Jour 1 : Trouver la moitié d'un nombre pair (dizaine pair ou impair).</t>
  </si>
  <si>
    <t>Jour 1 : Diviser un entier à deux chiffres par un entier à un chiffre avec reste nul.</t>
  </si>
  <si>
    <t>Jour 1 : Additionner deux nombres à deux chiffres avec et sans retenue.</t>
  </si>
  <si>
    <t>Jour 1 : Additionner entre multiple de 10 (&gt;1000).</t>
  </si>
  <si>
    <t>Jour 1 : Soustraire entre deux entiers &lt;100 (technique en reculant).</t>
  </si>
  <si>
    <t>Jour 1 : Soustraire entre deux entiers &lt;100, (technique en avançant).</t>
  </si>
  <si>
    <t>Jour 1 : Connaître les multiples de 25 ou 50.</t>
  </si>
  <si>
    <t>Jour 1 : Complément à 1 d’un nombre décimal (dixième et centième).</t>
  </si>
  <si>
    <t>Jour 1 : Additionner un décimal et un (entier ou décimal) total&lt;100.</t>
  </si>
  <si>
    <t>Jour 1 : Soustraire un décimal à un décimal (inférieur à 10).</t>
  </si>
  <si>
    <t>Jour 1 : Multiplier un nombre décimal par 10, 100, 1000.</t>
  </si>
  <si>
    <t>Jour 1 : Diviser un entier à deux chiffres par un entier à un chiffre avec reste.</t>
  </si>
  <si>
    <t>Jour 1 : Diviser un multiple de 10 par un nombre à un chiffre avec un quotient multiple de 10.</t>
  </si>
  <si>
    <t>r</t>
  </si>
  <si>
    <t>Retrouve la place des signes : -, + et -</t>
  </si>
  <si>
    <t>(110…...90)…...(30…...20) = 190</t>
  </si>
  <si>
    <t>Dans le bus il y a 30 voyageurs. Le bus s'arrête et 20 personnes descendent</t>
  </si>
  <si>
    <t xml:space="preserve"> </t>
  </si>
  <si>
    <t>et 30 personnes montent. Combien y a-t-il de voyageur maintenant ?</t>
  </si>
  <si>
    <t>Quelle température fait-il dans la serre de notre jardin?</t>
  </si>
  <si>
    <t xml:space="preserve">La température extérieur est de 12°C. Dans la serre, il fait plus </t>
  </si>
  <si>
    <t>chaud : entre les deux thermomètres, la différence est de 19°C.</t>
  </si>
  <si>
    <t xml:space="preserve">Cherche l'intrus : </t>
  </si>
  <si>
    <t>A</t>
  </si>
  <si>
    <t>C</t>
  </si>
  <si>
    <t>B</t>
  </si>
  <si>
    <t>AC = 1000 m, combien mesure BC ?</t>
  </si>
  <si>
    <t>AB= 348 m</t>
  </si>
  <si>
    <t>Dans 29 ans j'aurai 67 ans, dans combien d'années j'aurai 100 ans ?</t>
  </si>
  <si>
    <t>Remets ces nombres à leur place : 2, 50, 82</t>
  </si>
  <si>
    <t>(……. - ……..) x ………= 64</t>
  </si>
  <si>
    <t>L'homme le plus gros du monde pesait 635 kg et ne pouvait pas se déplacer. Heureusement la femme la plus grosse du monde pèse 90 kg de moins. Combien pèse-t-elle ?</t>
  </si>
  <si>
    <t>Utilise les nombres que tu veux mais une seule fois :</t>
  </si>
  <si>
    <t>………..  - ……….. = 123</t>
  </si>
  <si>
    <t>Jacques a calculé que les vacances d'été dureraient 63 jours.</t>
  </si>
  <si>
    <t>18 jours sont déjà écoulés.</t>
  </si>
  <si>
    <t>Combien de jours de vacances reste-t-il ?</t>
  </si>
  <si>
    <t>Un huître perlière vit deux fois plus longtemp qu'un éléphant</t>
  </si>
  <si>
    <t>qui vit deux fois plus longtemps qu'un canard.</t>
  </si>
  <si>
    <t>Un canard vit 15 ans, combien de temps vit une huître ?</t>
  </si>
  <si>
    <t xml:space="preserve">Recopie le calcul juste : </t>
  </si>
  <si>
    <t>(2+2) x (2 + 2) = 10   ou   [(2 + 2) x 2 ] + 2 = 10</t>
  </si>
  <si>
    <t>Calcule vite : 900 x 85 = ?</t>
  </si>
  <si>
    <t>Aide : 85 x 9 = 765</t>
  </si>
  <si>
    <t xml:space="preserve">Pour un rallye en zone désertique, les organisateurs ont </t>
  </si>
  <si>
    <t>emporté 300 bidons de 15 litres d'eau.</t>
  </si>
  <si>
    <t>Quelle est la quantité d'eau transporté ?</t>
  </si>
  <si>
    <t xml:space="preserve">Retrouve le nombre effacé : </t>
  </si>
  <si>
    <t>374 = 11 x ………..</t>
  </si>
  <si>
    <t>Le moteur de la 2CV Citroën développe une puissance de 32 chevaux. La BMW Turbo a une puissance 11 fois plus forte.</t>
  </si>
  <si>
    <t>Quelle est la puissance de la BMW ?</t>
  </si>
  <si>
    <t>Si tu fais ce calcul (8 x 98) tu trouveras environ ….</t>
  </si>
  <si>
    <t>800, 900 ou 1000 ?</t>
  </si>
  <si>
    <t>Calcule vite : ? X 35 = 280</t>
  </si>
  <si>
    <t>Aide : 4 x 35 = 140.</t>
  </si>
  <si>
    <t xml:space="preserve">Remets trois nombres à leur place : 2      10      12       80      dans : </t>
  </si>
  <si>
    <t>( ………….  +  …………….)  :  ………………. = 46</t>
  </si>
  <si>
    <t>Combien paiera Cécile ? C'est les soldes, demi-prix sur tous les articles. Cécile a choisi une robe qui coûtait 58€ avant les soldes.</t>
  </si>
  <si>
    <t xml:space="preserve">Recopie le calcul qui donne le nombre le plus petit : </t>
  </si>
  <si>
    <t xml:space="preserve">(13 + 68)  </t>
  </si>
  <si>
    <t>( 45 + 26)</t>
  </si>
  <si>
    <t>( 24 + 37 )</t>
  </si>
  <si>
    <t xml:space="preserve">Utilise les nombres que tu veux mais une seule fois : </t>
  </si>
  <si>
    <t>(………. + ………….) + …………. = 100</t>
  </si>
  <si>
    <t xml:space="preserve">Retrouve les signes effacés : </t>
  </si>
  <si>
    <t>(600…….444)…….(3……….2) = 1050</t>
  </si>
  <si>
    <t xml:space="preserve">Place bien les parenthèses : </t>
  </si>
  <si>
    <t xml:space="preserve">6700  +  360  -  100  -  40  = 7000 </t>
  </si>
  <si>
    <t>Pour payer, madame Marli donne un billet de 50€ et deux de 20€.</t>
  </si>
  <si>
    <t>La caissière lui rend 16 €. Combien ont coûté les courses de madame Marli ?</t>
  </si>
  <si>
    <t xml:space="preserve">La première calculatrice de poche date de 1972. Le premier ordinateur </t>
  </si>
  <si>
    <t>IBM a été mis au point 24 ans plus tôt, c'était en 19……?</t>
  </si>
  <si>
    <t>Remets les signes à leur place : - et x</t>
  </si>
  <si>
    <t>(16 …….. 2) …….. 18 = 14</t>
  </si>
  <si>
    <t xml:space="preserve">Retrouve les parenthèses effacées : </t>
  </si>
  <si>
    <t>45  -  9  x  4  =  9</t>
  </si>
  <si>
    <t xml:space="preserve">Pour mon argent de poche, mes parents me donnent </t>
  </si>
  <si>
    <t>50€ par mois. Combien j'aurai à la fin d'une année ?</t>
  </si>
  <si>
    <t xml:space="preserve">Remets le nombre qui correspond à sa place : </t>
  </si>
  <si>
    <t>(…….  : 2 ) x 100 = 4200</t>
  </si>
  <si>
    <t>(…….. X 2) x 50 = 1300</t>
  </si>
  <si>
    <t>Et je trouve 24. A quel nombre ai-je pensé au début ?</t>
  </si>
  <si>
    <t>Je pense à un nombre…., je le divise par 4….., je le multiplie par 3.</t>
  </si>
  <si>
    <t>Replace les signes effacés : x et :</t>
  </si>
  <si>
    <t>(55 ………. 5) ……… 4 = 44</t>
  </si>
  <si>
    <t>Quel est le nombre entier manquant ?</t>
  </si>
  <si>
    <t>7,3  + …………… = 26,3</t>
  </si>
  <si>
    <t>…………..  +  ………………..  + ……………… = 48</t>
  </si>
  <si>
    <t xml:space="preserve">Remets 3 de ces nombres à leur place : </t>
  </si>
  <si>
    <t>En mesurant sa planche de 7,3 cm, le menuisier se rend compte qu'elle est  2,6 cm trop longue. Quelle doit être la bonne longueur de la planche ?</t>
  </si>
  <si>
    <t>63 - 18 = 45.</t>
  </si>
  <si>
    <t>Combien vaut 6,3 - 1,8 ?</t>
  </si>
  <si>
    <t>J'ai 38 centimes en poche, combien me manque-t-il pour avoir 1€ ?</t>
  </si>
  <si>
    <t xml:space="preserve">Trouve le nombre manquant : </t>
  </si>
  <si>
    <t>0,45 + 0, 23 + 0, 17 + 0, 12 + ………….. = 1</t>
  </si>
  <si>
    <t>Par combien a-ton multiplié : 10, 100 ou 1000 ?</t>
  </si>
  <si>
    <t>48,9 x ……………… = 4890</t>
  </si>
  <si>
    <t xml:space="preserve">Replace les nombres 10, 100 et 1000 au bon endroit : </t>
  </si>
  <si>
    <t>(35,6 x ………… ) + (48,2 x …………..) + (52,7 x ………………) =  56742</t>
  </si>
  <si>
    <t xml:space="preserve">26 personnes veulent se rendre en voiture à un spectacle. </t>
  </si>
  <si>
    <t>Combien de personnes ne pourront pas partir au spectacle ?</t>
  </si>
  <si>
    <t>Combien de tiroirs seront complets ?</t>
  </si>
  <si>
    <t>Combien de CD rangera-t-on dans le dernier tiroir ?</t>
  </si>
  <si>
    <t>Combien de tiroirs seront utilisés ?</t>
  </si>
  <si>
    <t xml:space="preserve">On veut ranger 44 CD dans un meuble à tiroir qui ne peut en contenir que 6 par tiroir : </t>
  </si>
  <si>
    <t>Seul 6 de ces personnes ont une voiture. Ils ne peuvent pas dépasser 4 personnes par voiture.</t>
  </si>
  <si>
    <t xml:space="preserve">Choisis l'égalité qui convient : </t>
  </si>
  <si>
    <t xml:space="preserve">Remets les nombres à leur place : </t>
  </si>
  <si>
    <t>3          4           5          60</t>
  </si>
  <si>
    <t>(……… : ………….) - ( …………. x …………) = 0</t>
  </si>
  <si>
    <t>Jour 2 : Additionner deux multiples de 10.</t>
  </si>
  <si>
    <t>Jour 2 : Complément à 100 et à 1000.</t>
  </si>
  <si>
    <t>Jour 2 : Soustraire un multiple de 10 à un entier.</t>
  </si>
  <si>
    <t>Jour 2 : Soustraire 8 ou 18 à un entier.</t>
  </si>
  <si>
    <t>Jour 2 : Trouver le double d'un nombre à deux chiffres.</t>
  </si>
  <si>
    <t>Jour 2 : Multiplier par une puissance de 10.</t>
  </si>
  <si>
    <t>Jour 2 : Multiplier par 11 et 12.</t>
  </si>
  <si>
    <t>Jour 2 : Connaître les tables de 6 à 9.</t>
  </si>
  <si>
    <t>Jour 2 : Trouver la moitié d'un nombre pair (dizaine pair ou impair).</t>
  </si>
  <si>
    <t>Jour 2 : Additionner deux nombres à deux chiffres avec et sans retenue.</t>
  </si>
  <si>
    <t>Jour 2 : Additionner entre multiple de 10 (&gt;1000).</t>
  </si>
  <si>
    <t>Jour 2 : Soustraire entre deux entiers &lt;100 (technique en reculant).</t>
  </si>
  <si>
    <t>Jour 2 : Soustraire entre deux entiers &lt;100, (technique en avançant).</t>
  </si>
  <si>
    <t>Jour 2 : Connaître les multiples de 25 ou 50.</t>
  </si>
  <si>
    <t>Jour 2 : Diviser un entier à deux chiffres par un entier à un chiffre avec reste nul.</t>
  </si>
  <si>
    <t>Jour 2 : Additionner un décimal et un (entier ou décimal) total&lt;100.</t>
  </si>
  <si>
    <t>Jour 2 : Soustraire un décimal à un décimal (inférieur à 10).</t>
  </si>
  <si>
    <t>Jour 2 : Complément à 1 d’un nombre décimal (dixième et centième).</t>
  </si>
  <si>
    <t>Jour 2 : Multiplier un nombre décimal par 10, 100, 1000.</t>
  </si>
  <si>
    <t>Jour 2 : Diviser un entier à deux chiffres par un entier à un chiffre avec reste.</t>
  </si>
  <si>
    <t>Jour 2 : Diviser un multiple de 10 par un nombre à un chiffre avec un quotient multiple de 10.</t>
  </si>
  <si>
    <t>(21 x 10) : 3 = 70       ou       (21 : 7) x 10 = 70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</si>
</sst>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22"/>
      <color indexed="8"/>
      <name val="Berlin Sans FB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22"/>
      <color theme="1"/>
      <name val="Berlin Sans FB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40" fillId="0" borderId="13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24" fillId="34" borderId="0" xfId="0" applyFont="1" applyFill="1" applyAlignment="1">
      <alignment/>
    </xf>
    <xf numFmtId="0" fontId="24" fillId="34" borderId="0" xfId="0" applyFont="1" applyFill="1" applyAlignment="1">
      <alignment horizontal="right"/>
    </xf>
    <xf numFmtId="0" fontId="40" fillId="0" borderId="0" xfId="0" applyFont="1" applyBorder="1" applyAlignment="1">
      <alignment/>
    </xf>
    <xf numFmtId="0" fontId="40" fillId="0" borderId="11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top" wrapText="1"/>
    </xf>
    <xf numFmtId="0" fontId="0" fillId="0" borderId="10" xfId="0" applyFont="1" applyBorder="1" applyAlignment="1">
      <alignment/>
    </xf>
    <xf numFmtId="0" fontId="0" fillId="0" borderId="14" xfId="0" applyBorder="1" applyAlignment="1">
      <alignment vertical="top" wrapText="1"/>
    </xf>
    <xf numFmtId="0" fontId="38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Alignment="1">
      <alignment/>
    </xf>
    <xf numFmtId="0" fontId="0" fillId="0" borderId="15" xfId="0" applyBorder="1" applyAlignment="1">
      <alignment horizontal="center"/>
    </xf>
    <xf numFmtId="0" fontId="38" fillId="0" borderId="2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1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8" fillId="0" borderId="22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2" fontId="41" fillId="0" borderId="0" xfId="0" applyNumberFormat="1" applyFont="1" applyBorder="1" applyAlignment="1">
      <alignment horizontal="center"/>
    </xf>
    <xf numFmtId="164" fontId="41" fillId="0" borderId="0" xfId="0" applyNumberFormat="1" applyFont="1" applyBorder="1" applyAlignment="1">
      <alignment horizontal="center"/>
    </xf>
    <xf numFmtId="0" fontId="4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33" borderId="20" xfId="0" applyNumberForma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 vertical="top" wrapText="1"/>
    </xf>
    <xf numFmtId="164" fontId="0" fillId="0" borderId="11" xfId="0" applyNumberFormat="1" applyBorder="1" applyAlignment="1">
      <alignment/>
    </xf>
    <xf numFmtId="164" fontId="38" fillId="0" borderId="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38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33" borderId="20" xfId="0" applyNumberFormat="1" applyFill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0" xfId="0" applyNumberFormat="1" applyBorder="1" applyAlignment="1">
      <alignment vertical="top" wrapText="1"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top" wrapText="1"/>
    </xf>
    <xf numFmtId="0" fontId="42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 vertical="top" wrapText="1"/>
    </xf>
    <xf numFmtId="0" fontId="41" fillId="0" borderId="0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0" fontId="41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1" fillId="0" borderId="0" xfId="0" applyFont="1" applyBorder="1" applyAlignment="1">
      <alignment vertical="top" wrapText="1"/>
    </xf>
    <xf numFmtId="0" fontId="41" fillId="0" borderId="14" xfId="0" applyFont="1" applyBorder="1" applyAlignment="1">
      <alignment/>
    </xf>
    <xf numFmtId="164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 wrapText="1"/>
    </xf>
    <xf numFmtId="0" fontId="41" fillId="0" borderId="14" xfId="0" applyFont="1" applyBorder="1" applyAlignment="1">
      <alignment wrapText="1"/>
    </xf>
    <xf numFmtId="164" fontId="41" fillId="0" borderId="0" xfId="0" applyNumberFormat="1" applyFont="1" applyBorder="1" applyAlignment="1">
      <alignment vertical="top" wrapText="1"/>
    </xf>
    <xf numFmtId="0" fontId="41" fillId="0" borderId="0" xfId="0" applyNumberFormat="1" applyFont="1" applyBorder="1" applyAlignment="1">
      <alignment vertical="top" wrapText="1"/>
    </xf>
    <xf numFmtId="164" fontId="41" fillId="0" borderId="0" xfId="0" applyNumberFormat="1" applyFont="1" applyAlignment="1">
      <alignment/>
    </xf>
    <xf numFmtId="0" fontId="4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38" fillId="0" borderId="22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right" vertical="center"/>
    </xf>
    <xf numFmtId="0" fontId="45" fillId="0" borderId="11" xfId="0" applyFont="1" applyBorder="1" applyAlignment="1">
      <alignment horizontal="right" vertical="center"/>
    </xf>
    <xf numFmtId="0" fontId="45" fillId="0" borderId="12" xfId="0" applyFont="1" applyBorder="1" applyAlignment="1">
      <alignment horizontal="right" vertical="center"/>
    </xf>
    <xf numFmtId="0" fontId="45" fillId="0" borderId="13" xfId="0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0" fontId="45" fillId="0" borderId="14" xfId="0" applyFont="1" applyBorder="1" applyAlignment="1">
      <alignment horizontal="right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40" fillId="0" borderId="10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5" xfId="0" applyFont="1" applyBorder="1" applyAlignment="1">
      <alignment horizontal="left" vertical="top" wrapText="1"/>
    </xf>
    <xf numFmtId="0" fontId="40" fillId="0" borderId="16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vertical="top" wrapText="1"/>
    </xf>
    <xf numFmtId="0" fontId="41" fillId="0" borderId="0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0" fillId="0" borderId="0" xfId="0" applyBorder="1" applyAlignment="1">
      <alignment horizontal="left"/>
    </xf>
    <xf numFmtId="0" fontId="41" fillId="0" borderId="13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 vertical="top" wrapText="1"/>
    </xf>
    <xf numFmtId="164" fontId="41" fillId="0" borderId="0" xfId="0" applyNumberFormat="1" applyFont="1" applyBorder="1" applyAlignment="1">
      <alignment vertical="top" wrapText="1"/>
    </xf>
    <xf numFmtId="164" fontId="41" fillId="0" borderId="0" xfId="0" applyNumberFormat="1" applyFont="1" applyBorder="1" applyAlignment="1">
      <alignment wrapText="1"/>
    </xf>
    <xf numFmtId="164" fontId="41" fillId="0" borderId="14" xfId="0" applyNumberFormat="1" applyFont="1" applyBorder="1" applyAlignment="1">
      <alignment vertical="top" wrapTex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47625</xdr:colOff>
      <xdr:row>4</xdr:row>
      <xdr:rowOff>9525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15335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48387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7</xdr:col>
      <xdr:colOff>76200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52975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52975" y="48482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8</xdr:col>
      <xdr:colOff>47625</xdr:colOff>
      <xdr:row>4</xdr:row>
      <xdr:rowOff>9525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48482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0</xdr:row>
      <xdr:rowOff>9525</xdr:rowOff>
    </xdr:from>
    <xdr:to>
      <xdr:col>6</xdr:col>
      <xdr:colOff>419100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49434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7</xdr:col>
      <xdr:colOff>152400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15335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48196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200025</xdr:colOff>
      <xdr:row>4</xdr:row>
      <xdr:rowOff>9525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3450" y="15335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3450" y="49149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8</xdr:col>
      <xdr:colOff>0</xdr:colOff>
      <xdr:row>4</xdr:row>
      <xdr:rowOff>19050</xdr:rowOff>
    </xdr:to>
    <xdr:pic>
      <xdr:nvPicPr>
        <xdr:cNvPr id="2" name="Image 4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33</xdr:row>
      <xdr:rowOff>95250</xdr:rowOff>
    </xdr:from>
    <xdr:to>
      <xdr:col>8</xdr:col>
      <xdr:colOff>9525</xdr:colOff>
      <xdr:row>33</xdr:row>
      <xdr:rowOff>95250</xdr:rowOff>
    </xdr:to>
    <xdr:sp>
      <xdr:nvSpPr>
        <xdr:cNvPr id="3" name="Connecteur droit avec flèche 6"/>
        <xdr:cNvSpPr>
          <a:spLocks/>
        </xdr:cNvSpPr>
      </xdr:nvSpPr>
      <xdr:spPr>
        <a:xfrm>
          <a:off x="1781175" y="7000875"/>
          <a:ext cx="238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247650</xdr:colOff>
      <xdr:row>34</xdr:row>
      <xdr:rowOff>104775</xdr:rowOff>
    </xdr:from>
    <xdr:to>
      <xdr:col>8</xdr:col>
      <xdr:colOff>9525</xdr:colOff>
      <xdr:row>34</xdr:row>
      <xdr:rowOff>104775</xdr:rowOff>
    </xdr:to>
    <xdr:sp>
      <xdr:nvSpPr>
        <xdr:cNvPr id="4" name="Connecteur droit avec flèche 7"/>
        <xdr:cNvSpPr>
          <a:spLocks/>
        </xdr:cNvSpPr>
      </xdr:nvSpPr>
      <xdr:spPr>
        <a:xfrm>
          <a:off x="1781175" y="7210425"/>
          <a:ext cx="2381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3450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6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3450" y="49434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76200</xdr:colOff>
      <xdr:row>4</xdr:row>
      <xdr:rowOff>9525</xdr:rowOff>
    </xdr:to>
    <xdr:pic>
      <xdr:nvPicPr>
        <xdr:cNvPr id="2" name="Image 4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33925" y="160020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885825</xdr:colOff>
      <xdr:row>27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33925" y="50863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7</xdr:col>
      <xdr:colOff>142875</xdr:colOff>
      <xdr:row>4</xdr:row>
      <xdr:rowOff>19050</xdr:rowOff>
    </xdr:to>
    <xdr:pic>
      <xdr:nvPicPr>
        <xdr:cNvPr id="2" name="Image 4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05350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05350" y="48482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6</xdr:col>
      <xdr:colOff>342900</xdr:colOff>
      <xdr:row>4</xdr:row>
      <xdr:rowOff>9525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05325" y="15335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05325" y="48196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7</xdr:col>
      <xdr:colOff>47625</xdr:colOff>
      <xdr:row>4</xdr:row>
      <xdr:rowOff>19050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33925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33925" y="48958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133350</xdr:colOff>
      <xdr:row>4</xdr:row>
      <xdr:rowOff>9525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33</xdr:row>
      <xdr:rowOff>104775</xdr:rowOff>
    </xdr:from>
    <xdr:to>
      <xdr:col>6</xdr:col>
      <xdr:colOff>257175</xdr:colOff>
      <xdr:row>33</xdr:row>
      <xdr:rowOff>104775</xdr:rowOff>
    </xdr:to>
    <xdr:sp>
      <xdr:nvSpPr>
        <xdr:cNvPr id="3" name="Connecteur droit avec flèche 4"/>
        <xdr:cNvSpPr>
          <a:spLocks/>
        </xdr:cNvSpPr>
      </xdr:nvSpPr>
      <xdr:spPr>
        <a:xfrm>
          <a:off x="1543050" y="6877050"/>
          <a:ext cx="3238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209550</xdr:colOff>
      <xdr:row>33</xdr:row>
      <xdr:rowOff>95250</xdr:rowOff>
    </xdr:from>
    <xdr:to>
      <xdr:col>10</xdr:col>
      <xdr:colOff>9525</xdr:colOff>
      <xdr:row>33</xdr:row>
      <xdr:rowOff>95250</xdr:rowOff>
    </xdr:to>
    <xdr:sp>
      <xdr:nvSpPr>
        <xdr:cNvPr id="4" name="Connecteur droit avec flèche 7"/>
        <xdr:cNvSpPr>
          <a:spLocks/>
        </xdr:cNvSpPr>
      </xdr:nvSpPr>
      <xdr:spPr>
        <a:xfrm>
          <a:off x="2295525" y="6867525"/>
          <a:ext cx="3238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38100</xdr:colOff>
      <xdr:row>33</xdr:row>
      <xdr:rowOff>104775</xdr:rowOff>
    </xdr:from>
    <xdr:to>
      <xdr:col>12</xdr:col>
      <xdr:colOff>361950</xdr:colOff>
      <xdr:row>33</xdr:row>
      <xdr:rowOff>104775</xdr:rowOff>
    </xdr:to>
    <xdr:sp>
      <xdr:nvSpPr>
        <xdr:cNvPr id="5" name="Connecteur droit avec flèche 8"/>
        <xdr:cNvSpPr>
          <a:spLocks/>
        </xdr:cNvSpPr>
      </xdr:nvSpPr>
      <xdr:spPr>
        <a:xfrm>
          <a:off x="3000375" y="6877050"/>
          <a:ext cx="3238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</xdr:colOff>
      <xdr:row>33</xdr:row>
      <xdr:rowOff>104775</xdr:rowOff>
    </xdr:from>
    <xdr:to>
      <xdr:col>16</xdr:col>
      <xdr:colOff>161925</xdr:colOff>
      <xdr:row>33</xdr:row>
      <xdr:rowOff>104775</xdr:rowOff>
    </xdr:to>
    <xdr:sp>
      <xdr:nvSpPr>
        <xdr:cNvPr id="6" name="Connecteur droit avec flèche 9"/>
        <xdr:cNvSpPr>
          <a:spLocks/>
        </xdr:cNvSpPr>
      </xdr:nvSpPr>
      <xdr:spPr>
        <a:xfrm>
          <a:off x="3829050" y="6877050"/>
          <a:ext cx="3238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7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15335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8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91050" y="48196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6</xdr:col>
      <xdr:colOff>390525</xdr:colOff>
      <xdr:row>4</xdr:row>
      <xdr:rowOff>19050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0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0" y="48672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85725</xdr:colOff>
      <xdr:row>4</xdr:row>
      <xdr:rowOff>9525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05350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05350" y="48577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123825</xdr:colOff>
      <xdr:row>4</xdr:row>
      <xdr:rowOff>9525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33900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33900" y="49434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7</xdr:col>
      <xdr:colOff>133350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32</xdr:row>
      <xdr:rowOff>161925</xdr:rowOff>
    </xdr:from>
    <xdr:to>
      <xdr:col>17</xdr:col>
      <xdr:colOff>19050</xdr:colOff>
      <xdr:row>32</xdr:row>
      <xdr:rowOff>161925</xdr:rowOff>
    </xdr:to>
    <xdr:sp>
      <xdr:nvSpPr>
        <xdr:cNvPr id="3" name="Connecteur droit 4"/>
        <xdr:cNvSpPr>
          <a:spLocks/>
        </xdr:cNvSpPr>
      </xdr:nvSpPr>
      <xdr:spPr>
        <a:xfrm>
          <a:off x="723900" y="6772275"/>
          <a:ext cx="3800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114300</xdr:colOff>
      <xdr:row>32</xdr:row>
      <xdr:rowOff>85725</xdr:rowOff>
    </xdr:from>
    <xdr:to>
      <xdr:col>1</xdr:col>
      <xdr:colOff>123825</xdr:colOff>
      <xdr:row>33</xdr:row>
      <xdr:rowOff>76200</xdr:rowOff>
    </xdr:to>
    <xdr:sp>
      <xdr:nvSpPr>
        <xdr:cNvPr id="4" name="Connecteur droit 6"/>
        <xdr:cNvSpPr>
          <a:spLocks/>
        </xdr:cNvSpPr>
      </xdr:nvSpPr>
      <xdr:spPr>
        <a:xfrm>
          <a:off x="714375" y="6696075"/>
          <a:ext cx="9525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66675</xdr:rowOff>
    </xdr:from>
    <xdr:to>
      <xdr:col>17</xdr:col>
      <xdr:colOff>9525</xdr:colOff>
      <xdr:row>33</xdr:row>
      <xdr:rowOff>57150</xdr:rowOff>
    </xdr:to>
    <xdr:sp>
      <xdr:nvSpPr>
        <xdr:cNvPr id="5" name="Connecteur droit 7"/>
        <xdr:cNvSpPr>
          <a:spLocks/>
        </xdr:cNvSpPr>
      </xdr:nvSpPr>
      <xdr:spPr>
        <a:xfrm>
          <a:off x="4505325" y="6677025"/>
          <a:ext cx="9525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76200</xdr:colOff>
      <xdr:row>32</xdr:row>
      <xdr:rowOff>85725</xdr:rowOff>
    </xdr:from>
    <xdr:to>
      <xdr:col>9</xdr:col>
      <xdr:colOff>85725</xdr:colOff>
      <xdr:row>33</xdr:row>
      <xdr:rowOff>76200</xdr:rowOff>
    </xdr:to>
    <xdr:sp>
      <xdr:nvSpPr>
        <xdr:cNvPr id="6" name="Connecteur droit 8"/>
        <xdr:cNvSpPr>
          <a:spLocks/>
        </xdr:cNvSpPr>
      </xdr:nvSpPr>
      <xdr:spPr>
        <a:xfrm>
          <a:off x="2524125" y="6696075"/>
          <a:ext cx="9525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7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8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48482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</xdr:rowOff>
    </xdr:from>
    <xdr:to>
      <xdr:col>6</xdr:col>
      <xdr:colOff>161925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7725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885825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57725" y="48482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152400</xdr:colOff>
      <xdr:row>4</xdr:row>
      <xdr:rowOff>9525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48200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48200" y="48482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7</xdr:col>
      <xdr:colOff>161925</xdr:colOff>
      <xdr:row>4</xdr:row>
      <xdr:rowOff>9525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257175</xdr:colOff>
      <xdr:row>8</xdr:row>
      <xdr:rowOff>0</xdr:rowOff>
    </xdr:from>
    <xdr:to>
      <xdr:col>18</xdr:col>
      <xdr:colOff>1057275</xdr:colOff>
      <xdr:row>11</xdr:row>
      <xdr:rowOff>171450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1552575"/>
          <a:ext cx="800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23</xdr:row>
      <xdr:rowOff>180975</xdr:rowOff>
    </xdr:from>
    <xdr:to>
      <xdr:col>18</xdr:col>
      <xdr:colOff>981075</xdr:colOff>
      <xdr:row>27</xdr:row>
      <xdr:rowOff>104775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4838700"/>
          <a:ext cx="752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</xdr:rowOff>
    </xdr:from>
    <xdr:to>
      <xdr:col>6</xdr:col>
      <xdr:colOff>533400</xdr:colOff>
      <xdr:row>4</xdr:row>
      <xdr:rowOff>19050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48200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48200" y="48482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190500</xdr:colOff>
      <xdr:row>4</xdr:row>
      <xdr:rowOff>9525</xdr:rowOff>
    </xdr:to>
    <xdr:pic>
      <xdr:nvPicPr>
        <xdr:cNvPr id="2" name="Image 2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15335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885825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4819650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0</xdr:col>
      <xdr:colOff>600075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8</xdr:col>
      <xdr:colOff>38100</xdr:colOff>
      <xdr:row>4</xdr:row>
      <xdr:rowOff>19050</xdr:rowOff>
    </xdr:to>
    <xdr:pic>
      <xdr:nvPicPr>
        <xdr:cNvPr id="2" name="Image 3" descr="LogoIEN-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525"/>
          <a:ext cx="1400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885825</xdr:colOff>
      <xdr:row>12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05350" y="15525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24</xdr:row>
      <xdr:rowOff>0</xdr:rowOff>
    </xdr:from>
    <xdr:to>
      <xdr:col>18</xdr:col>
      <xdr:colOff>885825</xdr:colOff>
      <xdr:row>28</xdr:row>
      <xdr:rowOff>28575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05350" y="484822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irection%20ecole\AppData\Local\Microsoft\Windows\Temporary%20Internet%20Files\Content.IE5\L4PSG6OR\Classeur1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definedNames>
      <definedName name="Feuil1.Aleatoir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L49"/>
  <sheetViews>
    <sheetView zoomScalePageLayoutView="0" workbookViewId="0" topLeftCell="A1">
      <selection activeCell="T1" sqref="T1:AM16384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2.00390625" style="0" customWidth="1"/>
    <col min="5" max="5" width="6.7109375" style="0" customWidth="1"/>
    <col min="6" max="6" width="2.140625" style="0" customWidth="1"/>
    <col min="7" max="7" width="3.421875" style="0" customWidth="1"/>
    <col min="8" max="8" width="3.140625" style="0" customWidth="1"/>
    <col min="9" max="9" width="3.00390625" style="0" customWidth="1"/>
    <col min="10" max="10" width="5.140625" style="0" customWidth="1"/>
    <col min="11" max="11" width="4.57421875" style="0" customWidth="1"/>
    <col min="12" max="12" width="2.140625" style="0" customWidth="1"/>
    <col min="13" max="13" width="6.00390625" style="0" customWidth="1"/>
    <col min="14" max="14" width="2.140625" style="0" customWidth="1"/>
    <col min="15" max="15" width="4.00390625" style="0" customWidth="1"/>
    <col min="16" max="17" width="3.0039062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11.421875" style="0" hidden="1" customWidth="1"/>
    <col min="24" max="24" width="4.8515625" style="0" hidden="1" customWidth="1"/>
    <col min="25" max="25" width="2.28125" style="0" hidden="1" customWidth="1"/>
    <col min="26" max="26" width="4.8515625" style="0" hidden="1" customWidth="1"/>
    <col min="27" max="27" width="2.7109375" style="0" hidden="1" customWidth="1"/>
    <col min="28" max="28" width="4.8515625" style="0" hidden="1" customWidth="1"/>
    <col min="29" max="29" width="2.140625" style="0" hidden="1" customWidth="1"/>
    <col min="30" max="32" width="4.8515625" style="0" hidden="1" customWidth="1"/>
    <col min="33" max="33" width="2.140625" style="0" hidden="1" customWidth="1"/>
    <col min="34" max="34" width="4.8515625" style="0" hidden="1" customWidth="1"/>
    <col min="35" max="35" width="1.8515625" style="0" hidden="1" customWidth="1"/>
    <col min="36" max="36" width="4.8515625" style="0" hidden="1" customWidth="1"/>
    <col min="37" max="37" width="1.8515625" style="0" hidden="1" customWidth="1"/>
    <col min="38" max="38" width="4.8515625" style="0" hidden="1" customWidth="1"/>
    <col min="39" max="39" width="0" style="0" hidden="1" customWidth="1"/>
  </cols>
  <sheetData>
    <row r="1" spans="1:38" ht="15.75" customHeight="1">
      <c r="A1" s="109"/>
      <c r="B1" s="125" t="s">
        <v>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7"/>
      <c r="S1" s="121" t="s">
        <v>14</v>
      </c>
      <c r="T1" s="22" t="s">
        <v>5</v>
      </c>
      <c r="U1" s="23" t="s">
        <v>4</v>
      </c>
      <c r="V1" s="23" t="s">
        <v>6</v>
      </c>
      <c r="X1" s="21">
        <f ca="1">_XLL.ALEA.ENTRE.BORNES($U$2,$V$2)*10</f>
        <v>90</v>
      </c>
      <c r="Y1" s="5" t="s">
        <v>9</v>
      </c>
      <c r="Z1" s="21">
        <f ca="1">_XLL.ALEA.ENTRE.BORNES($U$3,$V$3)*10</f>
        <v>230</v>
      </c>
      <c r="AA1" s="5"/>
      <c r="AB1" s="21"/>
      <c r="AC1" s="5"/>
      <c r="AD1" s="26"/>
      <c r="AE1" s="26"/>
      <c r="AF1" s="21">
        <f ca="1">_XLL.ALEA.ENTRE.BORNES($U$2,$V$2)*10</f>
        <v>80</v>
      </c>
      <c r="AG1" s="46" t="s">
        <v>9</v>
      </c>
      <c r="AH1" s="21">
        <f ca="1">_XLL.ALEA.ENTRE.BORNES($U$3,$V$3)*10</f>
        <v>210</v>
      </c>
      <c r="AI1" s="5"/>
      <c r="AJ1" s="21"/>
      <c r="AK1" s="5"/>
      <c r="AL1" s="26"/>
    </row>
    <row r="2" spans="1:38" ht="15" customHeight="1">
      <c r="A2" s="110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  <c r="S2" s="122"/>
      <c r="T2" t="s">
        <v>7</v>
      </c>
      <c r="U2">
        <v>1</v>
      </c>
      <c r="V2">
        <v>9</v>
      </c>
      <c r="X2" s="21">
        <f ca="1">_XLL.ALEA.ENTRE.BORNES($U$2,$V$2)*10</f>
        <v>10</v>
      </c>
      <c r="Y2" s="46" t="s">
        <v>9</v>
      </c>
      <c r="Z2" s="21">
        <f ca="1">_XLL.ALEA.ENTRE.BORNES($U$3,$V$3)*10</f>
        <v>220</v>
      </c>
      <c r="AA2" s="5"/>
      <c r="AB2" s="21"/>
      <c r="AC2" s="5"/>
      <c r="AD2" s="26"/>
      <c r="AE2" s="5"/>
      <c r="AF2" s="21">
        <f ca="1">_XLL.ALEA.ENTRE.BORNES($U$2,$V$2)*10</f>
        <v>90</v>
      </c>
      <c r="AG2" s="46" t="s">
        <v>9</v>
      </c>
      <c r="AH2" s="21">
        <f ca="1">_XLL.ALEA.ENTRE.BORNES($U$3,$V$3)*10</f>
        <v>340</v>
      </c>
      <c r="AI2" s="5"/>
      <c r="AJ2" s="21"/>
      <c r="AK2" s="5"/>
      <c r="AL2" s="26"/>
    </row>
    <row r="3" spans="1:38" ht="15" customHeight="1">
      <c r="A3" s="110"/>
      <c r="C3" s="32"/>
      <c r="D3" s="32"/>
      <c r="E3" s="32"/>
      <c r="F3" s="32"/>
      <c r="G3" s="32"/>
      <c r="H3" s="32"/>
      <c r="I3" s="32"/>
      <c r="J3" s="112" t="s">
        <v>39</v>
      </c>
      <c r="K3" s="112"/>
      <c r="L3" s="112"/>
      <c r="M3" s="112"/>
      <c r="N3" s="112"/>
      <c r="O3" s="112"/>
      <c r="P3" s="112"/>
      <c r="Q3" s="112"/>
      <c r="R3" s="113"/>
      <c r="S3" s="123"/>
      <c r="T3" t="s">
        <v>8</v>
      </c>
      <c r="U3">
        <v>10</v>
      </c>
      <c r="V3">
        <v>50</v>
      </c>
      <c r="X3" s="21">
        <f ca="1">_XLL.ALEA.ENTRE.BORNES($U$2,$V$2)*10</f>
        <v>50</v>
      </c>
      <c r="Y3" s="46" t="s">
        <v>9</v>
      </c>
      <c r="Z3" s="21">
        <f ca="1">_XLL.ALEA.ENTRE.BORNES($U$3,$V$3)*10</f>
        <v>330</v>
      </c>
      <c r="AA3" s="5"/>
      <c r="AB3" s="21"/>
      <c r="AC3" s="5"/>
      <c r="AD3" s="26"/>
      <c r="AE3" s="5"/>
      <c r="AF3" s="21">
        <f ca="1">_XLL.ALEA.ENTRE.BORNES($U$2,$V$2)*10</f>
        <v>70</v>
      </c>
      <c r="AG3" s="46" t="s">
        <v>9</v>
      </c>
      <c r="AH3" s="21">
        <f ca="1">_XLL.ALEA.ENTRE.BORNES($U$3,$V$3)*10</f>
        <v>140</v>
      </c>
      <c r="AI3" s="5"/>
      <c r="AJ3" s="21"/>
      <c r="AK3" s="5"/>
      <c r="AL3" s="26"/>
    </row>
    <row r="4" spans="1:38" ht="15" customHeight="1">
      <c r="A4" s="111"/>
      <c r="B4" s="14"/>
      <c r="C4" s="131" t="s">
        <v>40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S4" s="124"/>
      <c r="X4" s="21">
        <f ca="1">_XLL.ALEA.ENTRE.BORNES($U$2,$V$2)*10</f>
        <v>70</v>
      </c>
      <c r="Y4" s="46" t="s">
        <v>9</v>
      </c>
      <c r="Z4" s="21">
        <f ca="1">_XLL.ALEA.ENTRE.BORNES($U$3,$V$3)*10</f>
        <v>440</v>
      </c>
      <c r="AA4" s="5"/>
      <c r="AB4" s="21"/>
      <c r="AC4" s="5"/>
      <c r="AD4" s="26"/>
      <c r="AE4" s="5"/>
      <c r="AF4" s="21">
        <f ca="1">_XLL.ALEA.ENTRE.BORNES($U$2,$V$2)*10</f>
        <v>10</v>
      </c>
      <c r="AG4" s="46" t="s">
        <v>9</v>
      </c>
      <c r="AH4" s="21">
        <f ca="1">_XLL.ALEA.ENTRE.BORNES($U$3,$V$3)*10</f>
        <v>300</v>
      </c>
      <c r="AI4" s="5"/>
      <c r="AJ4" s="21"/>
      <c r="AK4" s="5"/>
      <c r="AL4" s="26"/>
    </row>
    <row r="5" spans="1:38" ht="15">
      <c r="A5" s="116" t="s">
        <v>43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8"/>
      <c r="S5" s="114" t="s">
        <v>3</v>
      </c>
      <c r="X5" s="21">
        <f ca="1">_XLL.ALEA.ENTRE.BORNES($U$2,$V$2)*10</f>
        <v>30</v>
      </c>
      <c r="Y5" s="46" t="s">
        <v>9</v>
      </c>
      <c r="Z5" s="21">
        <f ca="1">_XLL.ALEA.ENTRE.BORNES($U$3,$V$3)*10</f>
        <v>490</v>
      </c>
      <c r="AA5" s="5"/>
      <c r="AB5" s="21"/>
      <c r="AC5" s="5"/>
      <c r="AD5" s="26"/>
      <c r="AE5" s="5"/>
      <c r="AF5" s="21">
        <f ca="1">_XLL.ALEA.ENTRE.BORNES($U$2,$V$2)*10</f>
        <v>10</v>
      </c>
      <c r="AG5" s="46" t="s">
        <v>9</v>
      </c>
      <c r="AH5" s="21">
        <f ca="1">_XLL.ALEA.ENTRE.BORNES($U$3,$V$3)*10</f>
        <v>190</v>
      </c>
      <c r="AI5" s="5"/>
      <c r="AJ5" s="21"/>
      <c r="AK5" s="5"/>
      <c r="AL5" s="26"/>
    </row>
    <row r="6" spans="1:19" ht="15">
      <c r="A6" s="133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  <c r="S6" s="115"/>
    </row>
    <row r="7" spans="1:19" ht="1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3"/>
    </row>
    <row r="8" spans="1:19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"/>
    </row>
    <row r="9" spans="1:19" ht="18.75">
      <c r="A9" s="4"/>
      <c r="B9" s="26"/>
      <c r="C9" s="33">
        <f>X1</f>
        <v>90</v>
      </c>
      <c r="D9" s="35" t="s">
        <v>9</v>
      </c>
      <c r="E9" s="33">
        <f>Z1</f>
        <v>230</v>
      </c>
      <c r="F9" s="35" t="s">
        <v>10</v>
      </c>
      <c r="G9" s="34" t="s">
        <v>11</v>
      </c>
      <c r="H9" s="34"/>
      <c r="I9" s="33"/>
      <c r="J9" s="35"/>
      <c r="K9" s="33">
        <f>AF1</f>
        <v>80</v>
      </c>
      <c r="L9" s="35" t="s">
        <v>9</v>
      </c>
      <c r="M9" s="33">
        <f>AH1</f>
        <v>210</v>
      </c>
      <c r="N9" s="35" t="s">
        <v>10</v>
      </c>
      <c r="O9" s="34" t="s">
        <v>11</v>
      </c>
      <c r="P9" s="34"/>
      <c r="Q9" s="34"/>
      <c r="R9" s="26"/>
      <c r="S9" s="6"/>
    </row>
    <row r="10" spans="1:19" ht="18.75">
      <c r="A10" s="4"/>
      <c r="B10" s="5"/>
      <c r="C10" s="33">
        <f>X2</f>
        <v>10</v>
      </c>
      <c r="D10" s="35" t="s">
        <v>9</v>
      </c>
      <c r="E10" s="33">
        <f>Z2</f>
        <v>220</v>
      </c>
      <c r="F10" s="35" t="s">
        <v>10</v>
      </c>
      <c r="G10" s="34" t="s">
        <v>11</v>
      </c>
      <c r="H10" s="35"/>
      <c r="I10" s="33"/>
      <c r="J10" s="35"/>
      <c r="K10" s="33">
        <f>AF2</f>
        <v>90</v>
      </c>
      <c r="L10" s="35" t="s">
        <v>9</v>
      </c>
      <c r="M10" s="33">
        <f>AH2</f>
        <v>340</v>
      </c>
      <c r="N10" s="35" t="s">
        <v>10</v>
      </c>
      <c r="O10" s="34" t="s">
        <v>11</v>
      </c>
      <c r="P10" s="35"/>
      <c r="Q10" s="34"/>
      <c r="R10" s="5"/>
      <c r="S10" s="6"/>
    </row>
    <row r="11" spans="1:19" ht="18.75">
      <c r="A11" s="4"/>
      <c r="B11" s="5"/>
      <c r="C11" s="33">
        <f>X3</f>
        <v>50</v>
      </c>
      <c r="D11" s="35" t="s">
        <v>9</v>
      </c>
      <c r="E11" s="33">
        <f>Z3</f>
        <v>330</v>
      </c>
      <c r="F11" s="35" t="s">
        <v>10</v>
      </c>
      <c r="G11" s="34" t="s">
        <v>11</v>
      </c>
      <c r="H11" s="35"/>
      <c r="I11" s="33"/>
      <c r="J11" s="35"/>
      <c r="K11" s="33">
        <f>AF3</f>
        <v>70</v>
      </c>
      <c r="L11" s="35" t="s">
        <v>9</v>
      </c>
      <c r="M11" s="33">
        <f>AH3</f>
        <v>140</v>
      </c>
      <c r="N11" s="35" t="s">
        <v>10</v>
      </c>
      <c r="O11" s="34" t="s">
        <v>11</v>
      </c>
      <c r="P11" s="35"/>
      <c r="Q11" s="34"/>
      <c r="R11" s="5"/>
      <c r="S11" s="6"/>
    </row>
    <row r="12" spans="1:19" ht="18.75">
      <c r="A12" s="4"/>
      <c r="B12" s="5"/>
      <c r="C12" s="33">
        <f>X4</f>
        <v>70</v>
      </c>
      <c r="D12" s="35" t="s">
        <v>9</v>
      </c>
      <c r="E12" s="33">
        <f>Z4</f>
        <v>440</v>
      </c>
      <c r="F12" s="35" t="s">
        <v>10</v>
      </c>
      <c r="G12" s="34" t="s">
        <v>11</v>
      </c>
      <c r="H12" s="35"/>
      <c r="I12" s="33"/>
      <c r="J12" s="35"/>
      <c r="K12" s="33">
        <f>AF4</f>
        <v>10</v>
      </c>
      <c r="L12" s="35" t="s">
        <v>9</v>
      </c>
      <c r="M12" s="33">
        <f>AH4</f>
        <v>300</v>
      </c>
      <c r="N12" s="35" t="s">
        <v>10</v>
      </c>
      <c r="O12" s="34" t="s">
        <v>11</v>
      </c>
      <c r="P12" s="35"/>
      <c r="Q12" s="34"/>
      <c r="R12" s="5"/>
      <c r="S12" s="6"/>
    </row>
    <row r="13" spans="1:19" ht="18.75">
      <c r="A13" s="4"/>
      <c r="B13" s="5"/>
      <c r="C13" s="33">
        <f>X5</f>
        <v>30</v>
      </c>
      <c r="D13" s="35" t="s">
        <v>9</v>
      </c>
      <c r="E13" s="33">
        <f>Z5</f>
        <v>490</v>
      </c>
      <c r="F13" s="35" t="s">
        <v>10</v>
      </c>
      <c r="G13" s="34" t="s">
        <v>11</v>
      </c>
      <c r="H13" s="35"/>
      <c r="I13" s="33"/>
      <c r="J13" s="35"/>
      <c r="K13" s="33">
        <f>AF5</f>
        <v>10</v>
      </c>
      <c r="L13" s="35" t="s">
        <v>9</v>
      </c>
      <c r="M13" s="33">
        <f>AH5</f>
        <v>190</v>
      </c>
      <c r="N13" s="35" t="s">
        <v>10</v>
      </c>
      <c r="O13" s="34" t="s">
        <v>11</v>
      </c>
      <c r="P13" s="35"/>
      <c r="Q13" s="34"/>
      <c r="R13" s="5"/>
      <c r="S13" s="6"/>
    </row>
    <row r="14" spans="1:19" ht="1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6"/>
    </row>
    <row r="15" spans="1:19" ht="15">
      <c r="A15" s="19" t="s">
        <v>2</v>
      </c>
      <c r="B15" s="24"/>
      <c r="C15" s="5"/>
      <c r="D15" s="5"/>
      <c r="E15" s="5"/>
      <c r="F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"/>
    </row>
    <row r="16" spans="1:19" ht="15">
      <c r="A16" s="4"/>
      <c r="B16" s="5"/>
      <c r="C16" s="5"/>
      <c r="D16" s="5"/>
      <c r="E16" s="5"/>
      <c r="F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6"/>
    </row>
    <row r="17" spans="1:38" ht="15.75">
      <c r="A17" s="4"/>
      <c r="C17" s="36"/>
      <c r="D17" s="36" t="s">
        <v>69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5"/>
      <c r="S17" s="6"/>
      <c r="X17" s="21">
        <f ca="1">_XLL.ALEA.ENTRE.BORNES($U$2,$V$2)*10</f>
        <v>20</v>
      </c>
      <c r="Y17" s="46" t="s">
        <v>9</v>
      </c>
      <c r="Z17" s="21">
        <f ca="1">_XLL.ALEA.ENTRE.BORNES($U$3,$V$3)*10</f>
        <v>420</v>
      </c>
      <c r="AA17" s="5"/>
      <c r="AB17" s="21"/>
      <c r="AC17" s="5"/>
      <c r="AD17" s="26"/>
      <c r="AE17" s="26"/>
      <c r="AF17" s="21">
        <f ca="1">_XLL.ALEA.ENTRE.BORNES($U$2,$V$2)*10</f>
        <v>70</v>
      </c>
      <c r="AG17" s="46" t="s">
        <v>9</v>
      </c>
      <c r="AH17" s="21">
        <f ca="1">_XLL.ALEA.ENTRE.BORNES($U$3,$V$3)*10</f>
        <v>190</v>
      </c>
      <c r="AI17" s="5"/>
      <c r="AJ17" s="21"/>
      <c r="AK17" s="5"/>
      <c r="AL17" s="26"/>
    </row>
    <row r="18" spans="1:38" ht="15.75">
      <c r="A18" s="4"/>
      <c r="C18" s="36"/>
      <c r="D18" s="36"/>
      <c r="E18" s="36" t="s">
        <v>70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5"/>
      <c r="S18" s="6"/>
      <c r="X18" s="21">
        <f ca="1">_XLL.ALEA.ENTRE.BORNES($U$2,$V$2)*10</f>
        <v>10</v>
      </c>
      <c r="Y18" s="46" t="s">
        <v>9</v>
      </c>
      <c r="Z18" s="21">
        <f ca="1">_XLL.ALEA.ENTRE.BORNES($U$3,$V$3)*10</f>
        <v>360</v>
      </c>
      <c r="AA18" s="5"/>
      <c r="AB18" s="21"/>
      <c r="AC18" s="5"/>
      <c r="AD18" s="26"/>
      <c r="AE18" s="5"/>
      <c r="AF18" s="21">
        <f ca="1">_XLL.ALEA.ENTRE.BORNES($U$2,$V$2)*10</f>
        <v>20</v>
      </c>
      <c r="AG18" s="46" t="s">
        <v>9</v>
      </c>
      <c r="AH18" s="21">
        <f ca="1">_XLL.ALEA.ENTRE.BORNES($U$3,$V$3)*10</f>
        <v>170</v>
      </c>
      <c r="AI18" s="5"/>
      <c r="AJ18" s="21"/>
      <c r="AK18" s="5"/>
      <c r="AL18" s="26"/>
    </row>
    <row r="19" spans="1:38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X19" s="21">
        <f ca="1">_XLL.ALEA.ENTRE.BORNES($U$2,$V$2)*10</f>
        <v>80</v>
      </c>
      <c r="Y19" s="46" t="s">
        <v>9</v>
      </c>
      <c r="Z19" s="21">
        <f ca="1">_XLL.ALEA.ENTRE.BORNES($U$3,$V$3)*10</f>
        <v>320</v>
      </c>
      <c r="AA19" s="5"/>
      <c r="AB19" s="21"/>
      <c r="AC19" s="5"/>
      <c r="AD19" s="26"/>
      <c r="AE19" s="5"/>
      <c r="AF19" s="21">
        <f ca="1">_XLL.ALEA.ENTRE.BORNES($U$2,$V$2)*10</f>
        <v>70</v>
      </c>
      <c r="AG19" s="46" t="s">
        <v>9</v>
      </c>
      <c r="AH19" s="21">
        <f ca="1">_XLL.ALEA.ENTRE.BORNES($U$3,$V$3)*10</f>
        <v>390</v>
      </c>
      <c r="AI19" s="5"/>
      <c r="AJ19" s="21"/>
      <c r="AK19" s="5"/>
      <c r="AL19" s="26"/>
    </row>
    <row r="20" spans="1:38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X20" s="21">
        <f ca="1">_XLL.ALEA.ENTRE.BORNES($U$2,$V$2)*10</f>
        <v>20</v>
      </c>
      <c r="Y20" s="46" t="s">
        <v>9</v>
      </c>
      <c r="Z20" s="21">
        <f ca="1">_XLL.ALEA.ENTRE.BORNES($U$3,$V$3)*10</f>
        <v>210</v>
      </c>
      <c r="AA20" s="5"/>
      <c r="AB20" s="21"/>
      <c r="AC20" s="5"/>
      <c r="AD20" s="26"/>
      <c r="AE20" s="5"/>
      <c r="AF20" s="21">
        <f ca="1">_XLL.ALEA.ENTRE.BORNES($U$2,$V$2)*10</f>
        <v>30</v>
      </c>
      <c r="AG20" s="46" t="s">
        <v>9</v>
      </c>
      <c r="AH20" s="21">
        <f ca="1">_XLL.ALEA.ENTRE.BORNES($U$3,$V$3)*10</f>
        <v>290</v>
      </c>
      <c r="AI20" s="5"/>
      <c r="AJ20" s="21"/>
      <c r="AK20" s="5"/>
      <c r="AL20" s="26"/>
    </row>
    <row r="21" spans="1:38" ht="15">
      <c r="A21" s="116" t="s">
        <v>165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8"/>
      <c r="S21" s="114" t="s">
        <v>3</v>
      </c>
      <c r="X21" s="21">
        <f ca="1">_XLL.ALEA.ENTRE.BORNES($U$2,$V$2)*10</f>
        <v>40</v>
      </c>
      <c r="Y21" s="46" t="s">
        <v>9</v>
      </c>
      <c r="Z21" s="21">
        <f ca="1">_XLL.ALEA.ENTRE.BORNES($U$3,$V$3)*10</f>
        <v>470</v>
      </c>
      <c r="AA21" s="5"/>
      <c r="AB21" s="21"/>
      <c r="AC21" s="5"/>
      <c r="AD21" s="26"/>
      <c r="AE21" s="5"/>
      <c r="AF21" s="21">
        <f ca="1">_XLL.ALEA.ENTRE.BORNES($U$2,$V$2)*10</f>
        <v>20</v>
      </c>
      <c r="AG21" s="46" t="s">
        <v>9</v>
      </c>
      <c r="AH21" s="21">
        <f ca="1">_XLL.ALEA.ENTRE.BORNES($U$3,$V$3)*10</f>
        <v>150</v>
      </c>
      <c r="AI21" s="5"/>
      <c r="AJ21" s="21"/>
      <c r="AK21" s="5"/>
      <c r="AL21" s="26"/>
    </row>
    <row r="22" spans="1:19" ht="15">
      <c r="A22" s="15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20"/>
      <c r="S22" s="115"/>
    </row>
    <row r="23" spans="1:19" ht="15">
      <c r="A23" s="12"/>
      <c r="B23" s="13"/>
      <c r="C23" s="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3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6"/>
    </row>
    <row r="25" spans="1:19" ht="18.75">
      <c r="A25" s="4"/>
      <c r="B25" s="5"/>
      <c r="C25" s="33">
        <f>X17</f>
        <v>20</v>
      </c>
      <c r="D25" s="35" t="s">
        <v>9</v>
      </c>
      <c r="E25" s="33">
        <f>Z17</f>
        <v>420</v>
      </c>
      <c r="F25" s="35" t="s">
        <v>10</v>
      </c>
      <c r="G25" s="34" t="s">
        <v>11</v>
      </c>
      <c r="H25" s="34"/>
      <c r="I25" s="34"/>
      <c r="J25" s="34"/>
      <c r="K25" s="33">
        <f>AF17</f>
        <v>70</v>
      </c>
      <c r="L25" s="35" t="s">
        <v>9</v>
      </c>
      <c r="M25" s="33">
        <f>AH17</f>
        <v>190</v>
      </c>
      <c r="N25" s="35" t="s">
        <v>10</v>
      </c>
      <c r="O25" s="34" t="s">
        <v>11</v>
      </c>
      <c r="P25" s="34"/>
      <c r="Q25" s="34"/>
      <c r="R25" s="5"/>
      <c r="S25" s="6"/>
    </row>
    <row r="26" spans="1:19" ht="18.75">
      <c r="A26" s="4"/>
      <c r="B26" s="5"/>
      <c r="C26" s="33">
        <f>X18</f>
        <v>10</v>
      </c>
      <c r="D26" s="35" t="s">
        <v>9</v>
      </c>
      <c r="E26" s="33">
        <f>Z18</f>
        <v>360</v>
      </c>
      <c r="F26" s="35" t="s">
        <v>10</v>
      </c>
      <c r="G26" s="34" t="s">
        <v>11</v>
      </c>
      <c r="H26" s="35"/>
      <c r="I26" s="34"/>
      <c r="J26" s="35"/>
      <c r="K26" s="33">
        <f>AF18</f>
        <v>20</v>
      </c>
      <c r="L26" s="35" t="s">
        <v>9</v>
      </c>
      <c r="M26" s="33">
        <f>AH18</f>
        <v>170</v>
      </c>
      <c r="N26" s="35" t="s">
        <v>10</v>
      </c>
      <c r="O26" s="34" t="s">
        <v>11</v>
      </c>
      <c r="P26" s="35"/>
      <c r="Q26" s="34"/>
      <c r="R26" s="5"/>
      <c r="S26" s="6"/>
    </row>
    <row r="27" spans="1:19" ht="18.75">
      <c r="A27" s="4"/>
      <c r="B27" s="5"/>
      <c r="C27" s="33">
        <f>X19</f>
        <v>80</v>
      </c>
      <c r="D27" s="35" t="s">
        <v>9</v>
      </c>
      <c r="E27" s="33">
        <f>Z19</f>
        <v>320</v>
      </c>
      <c r="F27" s="35" t="s">
        <v>10</v>
      </c>
      <c r="G27" s="34" t="s">
        <v>11</v>
      </c>
      <c r="H27" s="35"/>
      <c r="I27" s="34"/>
      <c r="J27" s="35"/>
      <c r="K27" s="33">
        <f>AF19</f>
        <v>70</v>
      </c>
      <c r="L27" s="35" t="s">
        <v>9</v>
      </c>
      <c r="M27" s="33">
        <f>AH19</f>
        <v>390</v>
      </c>
      <c r="N27" s="35" t="s">
        <v>10</v>
      </c>
      <c r="O27" s="34" t="s">
        <v>11</v>
      </c>
      <c r="P27" s="35"/>
      <c r="Q27" s="34"/>
      <c r="R27" s="5"/>
      <c r="S27" s="6"/>
    </row>
    <row r="28" spans="1:19" ht="18.75">
      <c r="A28" s="4"/>
      <c r="B28" s="5"/>
      <c r="C28" s="33">
        <f>X20</f>
        <v>20</v>
      </c>
      <c r="D28" s="35" t="s">
        <v>9</v>
      </c>
      <c r="E28" s="33">
        <f>Z20</f>
        <v>210</v>
      </c>
      <c r="F28" s="35" t="s">
        <v>10</v>
      </c>
      <c r="G28" s="34" t="s">
        <v>11</v>
      </c>
      <c r="H28" s="35"/>
      <c r="I28" s="34"/>
      <c r="J28" s="35"/>
      <c r="K28" s="33">
        <f>AF20</f>
        <v>30</v>
      </c>
      <c r="L28" s="35" t="s">
        <v>9</v>
      </c>
      <c r="M28" s="33">
        <f>AH20</f>
        <v>290</v>
      </c>
      <c r="N28" s="35" t="s">
        <v>10</v>
      </c>
      <c r="O28" s="34" t="s">
        <v>11</v>
      </c>
      <c r="P28" s="35"/>
      <c r="Q28" s="34"/>
      <c r="R28" s="5"/>
      <c r="S28" s="6"/>
    </row>
    <row r="29" spans="1:19" ht="18.75">
      <c r="A29" s="4"/>
      <c r="B29" s="5"/>
      <c r="C29" s="33">
        <f>X21</f>
        <v>40</v>
      </c>
      <c r="D29" s="35" t="s">
        <v>9</v>
      </c>
      <c r="E29" s="33">
        <f>Z21</f>
        <v>470</v>
      </c>
      <c r="F29" s="35" t="s">
        <v>10</v>
      </c>
      <c r="G29" s="34" t="s">
        <v>11</v>
      </c>
      <c r="H29" s="35"/>
      <c r="I29" s="34"/>
      <c r="J29" s="35"/>
      <c r="K29" s="33">
        <f>AF21</f>
        <v>20</v>
      </c>
      <c r="L29" s="35" t="s">
        <v>9</v>
      </c>
      <c r="M29" s="33">
        <f>AH21</f>
        <v>150</v>
      </c>
      <c r="N29" s="35" t="s">
        <v>10</v>
      </c>
      <c r="O29" s="34" t="s">
        <v>11</v>
      </c>
      <c r="P29" s="35"/>
      <c r="Q29" s="34"/>
      <c r="R29" s="5"/>
      <c r="S29" s="6"/>
    </row>
    <row r="30" spans="1:19" ht="1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6"/>
    </row>
    <row r="33" spans="1:19" ht="18.75">
      <c r="A33" s="4"/>
      <c r="B33" s="5"/>
      <c r="C33" s="50" t="s">
        <v>71</v>
      </c>
      <c r="D33" s="37"/>
      <c r="E33" s="35"/>
      <c r="F33" s="35"/>
      <c r="G33" s="35"/>
      <c r="H33" s="35"/>
      <c r="I33" s="35"/>
      <c r="J33" s="35"/>
      <c r="K33" s="35"/>
      <c r="L33" s="35"/>
      <c r="M33" s="5"/>
      <c r="N33" s="5"/>
      <c r="O33" s="5"/>
      <c r="P33" s="5"/>
      <c r="Q33" s="5"/>
      <c r="R33" s="5"/>
      <c r="S33" s="6"/>
    </row>
    <row r="34" spans="1:19" ht="18.75">
      <c r="A34" s="4"/>
      <c r="B34" s="50" t="s">
        <v>72</v>
      </c>
      <c r="C34" s="50" t="s">
        <v>73</v>
      </c>
      <c r="D34" s="37"/>
      <c r="E34" s="35"/>
      <c r="F34" s="35"/>
      <c r="G34" s="35"/>
      <c r="H34" s="35"/>
      <c r="I34" s="35"/>
      <c r="J34" s="35"/>
      <c r="K34" s="35"/>
      <c r="L34" s="35"/>
      <c r="M34" s="5"/>
      <c r="N34" s="5"/>
      <c r="O34" s="5"/>
      <c r="P34" s="5"/>
      <c r="Q34" s="5"/>
      <c r="R34" s="5"/>
      <c r="S34" s="6"/>
    </row>
    <row r="35" spans="1:19" ht="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9"/>
    </row>
    <row r="36" spans="1:19" ht="1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8"/>
    </row>
    <row r="37" spans="1:19" ht="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1:19" ht="15">
      <c r="A38" s="19" t="s">
        <v>12</v>
      </c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6"/>
    </row>
    <row r="39" spans="1:19" ht="1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6"/>
    </row>
    <row r="40" spans="1:19" ht="1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/>
    </row>
    <row r="41" spans="1:19" ht="1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6"/>
    </row>
    <row r="42" spans="1:19" ht="1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6"/>
    </row>
    <row r="43" spans="1:19" ht="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6"/>
    </row>
    <row r="44" spans="1:19" ht="1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6"/>
    </row>
    <row r="45" spans="1:19" ht="1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6"/>
    </row>
    <row r="46" spans="1:19" ht="1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9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</row>
  </sheetData>
  <sheetProtection/>
  <mergeCells count="11">
    <mergeCell ref="A6:R6"/>
    <mergeCell ref="A1:A4"/>
    <mergeCell ref="J3:R3"/>
    <mergeCell ref="S5:S6"/>
    <mergeCell ref="S21:S22"/>
    <mergeCell ref="A21:R21"/>
    <mergeCell ref="B22:R22"/>
    <mergeCell ref="S1:S4"/>
    <mergeCell ref="B1:R2"/>
    <mergeCell ref="C4:R4"/>
    <mergeCell ref="A5:R5"/>
  </mergeCells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V50"/>
  <sheetViews>
    <sheetView zoomScalePageLayoutView="0" workbookViewId="0" topLeftCell="A1">
      <selection activeCell="G9" sqref="G9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3.140625" style="0" customWidth="1"/>
    <col min="4" max="4" width="1.7109375" style="0" customWidth="1"/>
    <col min="5" max="5" width="5.28125" style="0" customWidth="1"/>
    <col min="6" max="6" width="2.8515625" style="0" customWidth="1"/>
    <col min="7" max="7" width="4.8515625" style="0" customWidth="1"/>
    <col min="8" max="8" width="4.28125" style="0" customWidth="1"/>
    <col min="9" max="9" width="4.8515625" style="0" customWidth="1"/>
    <col min="10" max="10" width="4.140625" style="0" customWidth="1"/>
    <col min="11" max="11" width="1.8515625" style="0" customWidth="1"/>
    <col min="12" max="12" width="2.7109375" style="0" customWidth="1"/>
    <col min="13" max="13" width="5.28125" style="0" customWidth="1"/>
    <col min="14" max="14" width="2.7109375" style="0" customWidth="1"/>
    <col min="15" max="15" width="4.8515625" style="0" customWidth="1"/>
    <col min="16" max="17" width="4.140625" style="0" customWidth="1"/>
    <col min="18" max="18" width="3.28125" style="0" customWidth="1"/>
    <col min="19" max="19" width="15.1406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0" style="0" hidden="1" customWidth="1"/>
  </cols>
  <sheetData>
    <row r="1" spans="1:22" ht="15.75" customHeight="1">
      <c r="A1" s="109"/>
      <c r="B1" s="125" t="s">
        <v>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7"/>
      <c r="S1" s="121" t="s">
        <v>36</v>
      </c>
      <c r="T1" s="22" t="s">
        <v>5</v>
      </c>
      <c r="U1" s="23" t="s">
        <v>4</v>
      </c>
      <c r="V1" s="23" t="s">
        <v>6</v>
      </c>
    </row>
    <row r="2" spans="1:22" ht="15" customHeight="1">
      <c r="A2" s="110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  <c r="S2" s="122"/>
      <c r="T2" t="s">
        <v>7</v>
      </c>
      <c r="U2">
        <v>1</v>
      </c>
      <c r="V2">
        <v>49</v>
      </c>
    </row>
    <row r="3" spans="1:22" ht="15" customHeight="1">
      <c r="A3" s="110"/>
      <c r="B3" s="5"/>
      <c r="C3" s="32"/>
      <c r="D3" s="32"/>
      <c r="E3" s="32"/>
      <c r="F3" s="32"/>
      <c r="G3" s="32"/>
      <c r="H3" s="32"/>
      <c r="I3" s="32"/>
      <c r="J3" s="112" t="s">
        <v>39</v>
      </c>
      <c r="K3" s="112"/>
      <c r="L3" s="112"/>
      <c r="M3" s="112"/>
      <c r="N3" s="112"/>
      <c r="O3" s="112"/>
      <c r="P3" s="112"/>
      <c r="Q3" s="112"/>
      <c r="R3" s="113"/>
      <c r="S3" s="123"/>
      <c r="T3" t="s">
        <v>8</v>
      </c>
      <c r="U3" s="21">
        <v>10</v>
      </c>
      <c r="V3" s="21">
        <v>15</v>
      </c>
    </row>
    <row r="4" spans="1:19" ht="15" customHeight="1">
      <c r="A4" s="111"/>
      <c r="B4" s="38"/>
      <c r="C4" s="131" t="s">
        <v>41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S4" s="124"/>
    </row>
    <row r="5" spans="1:19" ht="20.25" customHeight="1">
      <c r="A5" s="134" t="s">
        <v>55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6"/>
      <c r="S5" s="114" t="s">
        <v>3</v>
      </c>
    </row>
    <row r="6" spans="1:19" ht="11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  <c r="S6" s="115"/>
    </row>
    <row r="7" spans="1:19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</row>
    <row r="8" spans="1:19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</row>
    <row r="9" spans="1:19" ht="18.75">
      <c r="A9" s="42"/>
      <c r="B9" s="26"/>
      <c r="C9" s="5"/>
      <c r="D9" s="35"/>
      <c r="E9" s="33" t="s">
        <v>27</v>
      </c>
      <c r="F9" s="33"/>
      <c r="G9" s="34">
        <f ca="1">_XLL.ALEA.ENTRE.BORNES($U$2,$V$2)*2</f>
        <v>32</v>
      </c>
      <c r="H9" s="35" t="s">
        <v>10</v>
      </c>
      <c r="I9" s="34" t="s">
        <v>11</v>
      </c>
      <c r="J9" s="34"/>
      <c r="K9" s="33"/>
      <c r="L9" s="35"/>
      <c r="M9" s="33" t="s">
        <v>27</v>
      </c>
      <c r="N9" s="33"/>
      <c r="O9" s="34">
        <f ca="1">_XLL.ALEA.ENTRE.BORNES($U$2,$V$2)*2</f>
        <v>26</v>
      </c>
      <c r="P9" s="35" t="s">
        <v>10</v>
      </c>
      <c r="Q9" s="34" t="s">
        <v>11</v>
      </c>
      <c r="R9" s="26"/>
      <c r="S9" s="43"/>
    </row>
    <row r="10" spans="1:19" ht="18.75">
      <c r="A10" s="42"/>
      <c r="B10" s="5"/>
      <c r="C10" s="5"/>
      <c r="D10" s="35"/>
      <c r="E10" s="33" t="s">
        <v>27</v>
      </c>
      <c r="F10" s="33"/>
      <c r="G10" s="34">
        <f ca="1">_XLL.ALEA.ENTRE.BORNES($U$2,$V$2)*2</f>
        <v>28</v>
      </c>
      <c r="H10" s="35" t="s">
        <v>10</v>
      </c>
      <c r="I10" s="34" t="s">
        <v>11</v>
      </c>
      <c r="J10" s="35"/>
      <c r="K10" s="33"/>
      <c r="L10" s="35"/>
      <c r="M10" s="33" t="s">
        <v>27</v>
      </c>
      <c r="N10" s="33"/>
      <c r="O10" s="34">
        <f ca="1">_XLL.ALEA.ENTRE.BORNES($U$2,$V$2)*2</f>
        <v>92</v>
      </c>
      <c r="P10" s="35" t="s">
        <v>10</v>
      </c>
      <c r="Q10" s="34" t="s">
        <v>11</v>
      </c>
      <c r="R10" s="5"/>
      <c r="S10" s="43"/>
    </row>
    <row r="11" spans="1:19" ht="18.75">
      <c r="A11" s="42"/>
      <c r="B11" s="5"/>
      <c r="C11" s="5"/>
      <c r="D11" s="35"/>
      <c r="E11" s="33" t="s">
        <v>27</v>
      </c>
      <c r="F11" s="33"/>
      <c r="G11" s="34">
        <f ca="1">_XLL.ALEA.ENTRE.BORNES($U$2,$V$2)*2</f>
        <v>88</v>
      </c>
      <c r="H11" s="35" t="s">
        <v>10</v>
      </c>
      <c r="I11" s="34" t="s">
        <v>11</v>
      </c>
      <c r="J11" s="35"/>
      <c r="K11" s="33"/>
      <c r="L11" s="35"/>
      <c r="M11" s="33" t="s">
        <v>27</v>
      </c>
      <c r="N11" s="33"/>
      <c r="O11" s="34">
        <f ca="1">_XLL.ALEA.ENTRE.BORNES($U$2,$V$2)*2</f>
        <v>64</v>
      </c>
      <c r="P11" s="35" t="s">
        <v>10</v>
      </c>
      <c r="Q11" s="34" t="s">
        <v>11</v>
      </c>
      <c r="R11" s="5"/>
      <c r="S11" s="43"/>
    </row>
    <row r="12" spans="1:19" ht="18.75">
      <c r="A12" s="42"/>
      <c r="B12" s="5"/>
      <c r="C12" s="5"/>
      <c r="D12" s="35"/>
      <c r="E12" s="33" t="s">
        <v>27</v>
      </c>
      <c r="F12" s="33"/>
      <c r="G12" s="34">
        <f ca="1">_XLL.ALEA.ENTRE.BORNES($U$2,$V$2)*2</f>
        <v>28</v>
      </c>
      <c r="H12" s="35" t="s">
        <v>10</v>
      </c>
      <c r="I12" s="34" t="s">
        <v>11</v>
      </c>
      <c r="J12" s="35"/>
      <c r="K12" s="33"/>
      <c r="L12" s="35"/>
      <c r="M12" s="33" t="s">
        <v>27</v>
      </c>
      <c r="N12" s="33"/>
      <c r="O12" s="34">
        <f ca="1">_XLL.ALEA.ENTRE.BORNES($U$2,$V$2)*2</f>
        <v>86</v>
      </c>
      <c r="P12" s="35" t="s">
        <v>10</v>
      </c>
      <c r="Q12" s="34" t="s">
        <v>11</v>
      </c>
      <c r="R12" s="5"/>
      <c r="S12" s="43"/>
    </row>
    <row r="13" spans="1:19" ht="18.75">
      <c r="A13" s="42"/>
      <c r="B13" s="5"/>
      <c r="C13" s="5"/>
      <c r="D13" s="35"/>
      <c r="E13" s="33" t="s">
        <v>27</v>
      </c>
      <c r="F13" s="33"/>
      <c r="G13" s="34">
        <f ca="1">_XLL.ALEA.ENTRE.BORNES($U$2,$V$2)*2</f>
        <v>82</v>
      </c>
      <c r="H13" s="35" t="s">
        <v>10</v>
      </c>
      <c r="I13" s="34" t="s">
        <v>11</v>
      </c>
      <c r="J13" s="35"/>
      <c r="K13" s="33"/>
      <c r="L13" s="35"/>
      <c r="M13" s="33" t="s">
        <v>27</v>
      </c>
      <c r="N13" s="33"/>
      <c r="O13" s="34">
        <f ca="1">_XLL.ALEA.ENTRE.BORNES($U$2,$V$2)*2</f>
        <v>68</v>
      </c>
      <c r="P13" s="35" t="s">
        <v>10</v>
      </c>
      <c r="Q13" s="34" t="s">
        <v>11</v>
      </c>
      <c r="R13" s="5"/>
      <c r="S13" s="43"/>
    </row>
    <row r="14" spans="1:19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</row>
    <row r="15" spans="1:19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</row>
    <row r="16" spans="1:19" ht="15">
      <c r="A16" s="4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3"/>
    </row>
    <row r="17" spans="1:19" ht="15" customHeight="1">
      <c r="A17" s="42"/>
      <c r="B17" s="140" t="s">
        <v>110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1"/>
    </row>
    <row r="18" spans="1:19" ht="15" customHeight="1">
      <c r="A18" s="49"/>
      <c r="B18" s="140" t="s">
        <v>111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47"/>
      <c r="R18" s="47"/>
      <c r="S18" s="48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34" t="s">
        <v>173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6"/>
      <c r="S21" s="39" t="s">
        <v>3</v>
      </c>
    </row>
    <row r="22" spans="1:19" ht="15" customHeight="1" hidden="1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9"/>
      <c r="S22" s="10"/>
    </row>
    <row r="23" spans="1:19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5"/>
      <c r="C25" s="21"/>
      <c r="D25" s="35"/>
      <c r="E25" s="33" t="s">
        <v>27</v>
      </c>
      <c r="F25" s="33"/>
      <c r="G25" s="34">
        <f ca="1">_XLL.ALEA.ENTRE.BORNES($U$2,$V$2)*2</f>
        <v>64</v>
      </c>
      <c r="H25" s="35" t="s">
        <v>10</v>
      </c>
      <c r="I25" s="34" t="s">
        <v>11</v>
      </c>
      <c r="J25" s="34"/>
      <c r="K25" s="33"/>
      <c r="L25" s="35"/>
      <c r="M25" s="33" t="s">
        <v>27</v>
      </c>
      <c r="N25" s="33"/>
      <c r="O25" s="34">
        <f ca="1">_XLL.ALEA.ENTRE.BORNES($U$2,$V$2)*2</f>
        <v>18</v>
      </c>
      <c r="P25" s="35" t="s">
        <v>10</v>
      </c>
      <c r="Q25" s="34" t="s">
        <v>11</v>
      </c>
      <c r="S25" s="43"/>
    </row>
    <row r="26" spans="1:19" ht="18.75">
      <c r="A26" s="42"/>
      <c r="B26" s="5"/>
      <c r="C26" s="21"/>
      <c r="D26" s="35"/>
      <c r="E26" s="33" t="s">
        <v>27</v>
      </c>
      <c r="F26" s="33"/>
      <c r="G26" s="34">
        <f ca="1">_XLL.ALEA.ENTRE.BORNES($U$2,$V$2)*2</f>
        <v>16</v>
      </c>
      <c r="H26" s="35" t="s">
        <v>10</v>
      </c>
      <c r="I26" s="34" t="s">
        <v>11</v>
      </c>
      <c r="J26" s="35"/>
      <c r="K26" s="33"/>
      <c r="L26" s="35"/>
      <c r="M26" s="33" t="s">
        <v>27</v>
      </c>
      <c r="N26" s="33"/>
      <c r="O26" s="34">
        <f ca="1">_XLL.ALEA.ENTRE.BORNES($U$2,$V$2)*2</f>
        <v>96</v>
      </c>
      <c r="P26" s="35" t="s">
        <v>10</v>
      </c>
      <c r="Q26" s="34" t="s">
        <v>11</v>
      </c>
      <c r="S26" s="43"/>
    </row>
    <row r="27" spans="1:19" ht="18.75">
      <c r="A27" s="42"/>
      <c r="B27" s="5"/>
      <c r="C27" s="21"/>
      <c r="D27" s="35"/>
      <c r="E27" s="33" t="s">
        <v>27</v>
      </c>
      <c r="F27" s="33"/>
      <c r="G27" s="34">
        <f ca="1">_XLL.ALEA.ENTRE.BORNES($U$2,$V$2)*2</f>
        <v>96</v>
      </c>
      <c r="H27" s="35" t="s">
        <v>10</v>
      </c>
      <c r="I27" s="34" t="s">
        <v>11</v>
      </c>
      <c r="J27" s="35"/>
      <c r="K27" s="33"/>
      <c r="L27" s="35"/>
      <c r="M27" s="33" t="s">
        <v>27</v>
      </c>
      <c r="N27" s="33"/>
      <c r="O27" s="34">
        <f ca="1">_XLL.ALEA.ENTRE.BORNES($U$2,$V$2)*2</f>
        <v>80</v>
      </c>
      <c r="P27" s="35" t="s">
        <v>10</v>
      </c>
      <c r="Q27" s="34" t="s">
        <v>11</v>
      </c>
      <c r="S27" s="43"/>
    </row>
    <row r="28" spans="1:19" ht="18.75">
      <c r="A28" s="42"/>
      <c r="B28" s="5"/>
      <c r="C28" s="21"/>
      <c r="D28" s="35"/>
      <c r="E28" s="33" t="s">
        <v>27</v>
      </c>
      <c r="F28" s="33"/>
      <c r="G28" s="34">
        <f ca="1">_XLL.ALEA.ENTRE.BORNES($U$2,$V$2)*2</f>
        <v>46</v>
      </c>
      <c r="H28" s="35" t="s">
        <v>10</v>
      </c>
      <c r="I28" s="34" t="s">
        <v>11</v>
      </c>
      <c r="J28" s="35"/>
      <c r="K28" s="33"/>
      <c r="L28" s="35"/>
      <c r="M28" s="33" t="s">
        <v>27</v>
      </c>
      <c r="N28" s="33"/>
      <c r="O28" s="34">
        <f ca="1">_XLL.ALEA.ENTRE.BORNES($U$2,$V$2)*2</f>
        <v>44</v>
      </c>
      <c r="P28" s="35" t="s">
        <v>10</v>
      </c>
      <c r="Q28" s="34" t="s">
        <v>11</v>
      </c>
      <c r="S28" s="43"/>
    </row>
    <row r="29" spans="1:19" ht="18.75">
      <c r="A29" s="42"/>
      <c r="B29" s="5"/>
      <c r="C29" s="21"/>
      <c r="D29" s="35"/>
      <c r="E29" s="33" t="s">
        <v>27</v>
      </c>
      <c r="F29" s="33"/>
      <c r="G29" s="34">
        <f ca="1">_XLL.ALEA.ENTRE.BORNES($U$2,$V$2)*2</f>
        <v>86</v>
      </c>
      <c r="H29" s="35" t="s">
        <v>10</v>
      </c>
      <c r="I29" s="34" t="s">
        <v>11</v>
      </c>
      <c r="J29" s="35"/>
      <c r="K29" s="33"/>
      <c r="L29" s="35"/>
      <c r="M29" s="33" t="s">
        <v>27</v>
      </c>
      <c r="N29" s="33"/>
      <c r="O29" s="34">
        <f ca="1">_XLL.ALEA.ENTRE.BORNES($U$2,$V$2)*2</f>
        <v>12</v>
      </c>
      <c r="P29" s="35" t="s">
        <v>10</v>
      </c>
      <c r="Q29" s="34" t="s">
        <v>11</v>
      </c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15.75" customHeight="1">
      <c r="A33" s="42"/>
      <c r="B33" s="5"/>
      <c r="C33" s="44"/>
      <c r="D33" s="44"/>
      <c r="E33" s="142" t="s">
        <v>112</v>
      </c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31"/>
    </row>
    <row r="34" spans="1:19" ht="15">
      <c r="A34" s="42"/>
      <c r="B34" s="5"/>
      <c r="C34" s="44"/>
      <c r="D34" s="44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31"/>
    </row>
    <row r="35" spans="1:19" ht="15">
      <c r="A35" s="42"/>
      <c r="B35" s="5"/>
      <c r="C35" s="5"/>
      <c r="D35" s="5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43"/>
    </row>
    <row r="36" spans="1:19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12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1">
    <mergeCell ref="S1:S4"/>
    <mergeCell ref="C4:R4"/>
    <mergeCell ref="A5:R6"/>
    <mergeCell ref="J3:R3"/>
    <mergeCell ref="S5:S6"/>
    <mergeCell ref="B18:P18"/>
    <mergeCell ref="E33:R35"/>
    <mergeCell ref="A21:R22"/>
    <mergeCell ref="B17:S17"/>
    <mergeCell ref="A1:A4"/>
    <mergeCell ref="B1:R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AJ50"/>
  <sheetViews>
    <sheetView zoomScalePageLayoutView="0" workbookViewId="0" topLeftCell="A1">
      <selection activeCell="AQ16" sqref="AQ16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1484375" style="0" customWidth="1"/>
    <col min="5" max="5" width="4.00390625" style="0" customWidth="1"/>
    <col min="6" max="6" width="2.140625" style="0" customWidth="1"/>
    <col min="7" max="7" width="3.851562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4.8515625" style="0" hidden="1" customWidth="1"/>
    <col min="24" max="24" width="5.00390625" style="0" hidden="1" customWidth="1"/>
    <col min="25" max="25" width="1.8515625" style="0" hidden="1" customWidth="1"/>
    <col min="26" max="26" width="4.7109375" style="0" hidden="1" customWidth="1"/>
    <col min="27" max="27" width="2.28125" style="0" hidden="1" customWidth="1"/>
    <col min="28" max="28" width="4.7109375" style="0" hidden="1" customWidth="1"/>
    <col min="29" max="29" width="3.57421875" style="0" hidden="1" customWidth="1"/>
    <col min="30" max="30" width="4.140625" style="0" hidden="1" customWidth="1"/>
    <col min="31" max="31" width="3.57421875" style="0" hidden="1" customWidth="1"/>
    <col min="32" max="32" width="5.140625" style="0" hidden="1" customWidth="1"/>
    <col min="33" max="33" width="2.28125" style="0" hidden="1" customWidth="1"/>
    <col min="34" max="34" width="4.57421875" style="0" hidden="1" customWidth="1"/>
    <col min="35" max="35" width="2.7109375" style="0" hidden="1" customWidth="1"/>
    <col min="36" max="36" width="5.00390625" style="0" hidden="1" customWidth="1"/>
    <col min="37" max="37" width="0" style="0" hidden="1" customWidth="1"/>
  </cols>
  <sheetData>
    <row r="1" spans="1:36" ht="15.75" customHeight="1">
      <c r="A1" s="109"/>
      <c r="B1" s="125" t="s">
        <v>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7"/>
      <c r="S1" s="121" t="s">
        <v>26</v>
      </c>
      <c r="T1" s="22" t="s">
        <v>5</v>
      </c>
      <c r="U1" s="23" t="s">
        <v>4</v>
      </c>
      <c r="V1" s="23" t="s">
        <v>6</v>
      </c>
      <c r="X1" s="21">
        <f ca="1">10*INT((_XLL.ALEA.ENTRE.BORNES($U$3,$V$3)/10)*10)+_XLL.ALEA.ENTRE.BORNES($U$3,$V$3)</f>
        <v>65</v>
      </c>
      <c r="Y1" s="50" t="s">
        <v>9</v>
      </c>
      <c r="Z1" s="21">
        <f ca="1">_XLL.ALEA.ENTRE.BORNES($U$2,$V$2)</f>
        <v>37</v>
      </c>
      <c r="AA1" s="50" t="s">
        <v>10</v>
      </c>
      <c r="AB1" s="26" t="s">
        <v>11</v>
      </c>
      <c r="AC1" s="26"/>
      <c r="AD1" s="21"/>
      <c r="AE1" s="50"/>
      <c r="AF1" s="21">
        <f ca="1">10*INT((_XLL.ALEA.ENTRE.BORNES($U$3,$V$3)/10)*10)+_XLL.ALEA.ENTRE.BORNES($U$3,$V$3)</f>
        <v>24</v>
      </c>
      <c r="AG1" s="50" t="s">
        <v>9</v>
      </c>
      <c r="AH1" s="21">
        <f ca="1">_XLL.ALEA.ENTRE.BORNES($U$2,$V$2)</f>
        <v>70</v>
      </c>
      <c r="AI1" s="50" t="s">
        <v>10</v>
      </c>
      <c r="AJ1" s="26" t="s">
        <v>11</v>
      </c>
    </row>
    <row r="2" spans="1:36" ht="15" customHeight="1">
      <c r="A2" s="110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  <c r="S2" s="122"/>
      <c r="T2" t="s">
        <v>7</v>
      </c>
      <c r="U2">
        <v>10</v>
      </c>
      <c r="V2">
        <v>99</v>
      </c>
      <c r="X2" s="21">
        <f ca="1">10*INT((_XLL.ALEA.ENTRE.BORNES($U$3,$V$3)/10)*10)+_XLL.ALEA.ENTRE.BORNES($U$3,$V$3)</f>
        <v>68</v>
      </c>
      <c r="Y2" s="50" t="s">
        <v>9</v>
      </c>
      <c r="Z2" s="21">
        <f ca="1">_XLL.ALEA.ENTRE.BORNES($U$2,$V$2)</f>
        <v>89</v>
      </c>
      <c r="AA2" s="50" t="s">
        <v>10</v>
      </c>
      <c r="AB2" s="26" t="s">
        <v>11</v>
      </c>
      <c r="AC2" s="50"/>
      <c r="AD2" s="21"/>
      <c r="AE2" s="50"/>
      <c r="AF2" s="21">
        <f ca="1">10*INT((_XLL.ALEA.ENTRE.BORNES($U$3,$V$3)/10)*10)+_XLL.ALEA.ENTRE.BORNES($U$3,$V$3)</f>
        <v>76</v>
      </c>
      <c r="AG2" s="50" t="s">
        <v>9</v>
      </c>
      <c r="AH2" s="21">
        <f ca="1">_XLL.ALEA.ENTRE.BORNES($U$2,$V$2)</f>
        <v>52</v>
      </c>
      <c r="AI2" s="50" t="s">
        <v>10</v>
      </c>
      <c r="AJ2" s="26" t="s">
        <v>11</v>
      </c>
    </row>
    <row r="3" spans="1:36" ht="15" customHeight="1">
      <c r="A3" s="110"/>
      <c r="B3" s="5"/>
      <c r="C3" s="32"/>
      <c r="D3" s="32"/>
      <c r="E3" s="32"/>
      <c r="F3" s="32"/>
      <c r="G3" s="32"/>
      <c r="H3" s="32"/>
      <c r="I3" s="32"/>
      <c r="J3" s="112" t="s">
        <v>39</v>
      </c>
      <c r="K3" s="112"/>
      <c r="L3" s="112"/>
      <c r="M3" s="112"/>
      <c r="N3" s="112"/>
      <c r="O3" s="112"/>
      <c r="P3" s="112"/>
      <c r="Q3" s="112"/>
      <c r="R3" s="113"/>
      <c r="S3" s="123"/>
      <c r="T3" t="s">
        <v>8</v>
      </c>
      <c r="U3" s="21">
        <v>1</v>
      </c>
      <c r="V3" s="21">
        <v>9</v>
      </c>
      <c r="X3" s="21">
        <f ca="1">10*INT((_XLL.ALEA.ENTRE.BORNES($U$3,$V$3)/10)*10)+_XLL.ALEA.ENTRE.BORNES($U$3,$V$3)</f>
        <v>91</v>
      </c>
      <c r="Y3" s="50" t="s">
        <v>9</v>
      </c>
      <c r="Z3" s="21">
        <f ca="1">_XLL.ALEA.ENTRE.BORNES($U$2,$V$2)</f>
        <v>14</v>
      </c>
      <c r="AA3" s="50" t="s">
        <v>10</v>
      </c>
      <c r="AB3" s="26" t="s">
        <v>11</v>
      </c>
      <c r="AC3" s="50"/>
      <c r="AD3" s="21"/>
      <c r="AE3" s="50"/>
      <c r="AF3" s="21">
        <f ca="1">10*INT((_XLL.ALEA.ENTRE.BORNES($U$3,$V$3)/10)*10)+_XLL.ALEA.ENTRE.BORNES($U$3,$V$3)</f>
        <v>27</v>
      </c>
      <c r="AG3" s="50" t="s">
        <v>9</v>
      </c>
      <c r="AH3" s="21">
        <f ca="1">_XLL.ALEA.ENTRE.BORNES($U$2,$V$2)</f>
        <v>88</v>
      </c>
      <c r="AI3" s="50" t="s">
        <v>10</v>
      </c>
      <c r="AJ3" s="26" t="s">
        <v>11</v>
      </c>
    </row>
    <row r="4" spans="1:36" ht="15" customHeight="1">
      <c r="A4" s="111"/>
      <c r="B4" s="38"/>
      <c r="C4" s="131" t="s">
        <v>41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S4" s="124"/>
      <c r="X4" s="21">
        <f ca="1">10*INT((_XLL.ALEA.ENTRE.BORNES($U$3,$V$3)/10)*10)+_XLL.ALEA.ENTRE.BORNES($U$3,$V$3)</f>
        <v>56</v>
      </c>
      <c r="Y4" s="50" t="s">
        <v>9</v>
      </c>
      <c r="Z4" s="21">
        <f ca="1">_XLL.ALEA.ENTRE.BORNES($U$2,$V$2)</f>
        <v>47</v>
      </c>
      <c r="AA4" s="50" t="s">
        <v>10</v>
      </c>
      <c r="AB4" s="26" t="s">
        <v>11</v>
      </c>
      <c r="AC4" s="50"/>
      <c r="AD4" s="21"/>
      <c r="AE4" s="50"/>
      <c r="AF4" s="21">
        <f ca="1">10*INT((_XLL.ALEA.ENTRE.BORNES($U$3,$V$3)/10)*10)+_XLL.ALEA.ENTRE.BORNES($U$3,$V$3)</f>
        <v>18</v>
      </c>
      <c r="AG4" s="50" t="s">
        <v>9</v>
      </c>
      <c r="AH4" s="21">
        <f ca="1">_XLL.ALEA.ENTRE.BORNES($U$2,$V$2)</f>
        <v>66</v>
      </c>
      <c r="AI4" s="50" t="s">
        <v>10</v>
      </c>
      <c r="AJ4" s="26" t="s">
        <v>11</v>
      </c>
    </row>
    <row r="5" spans="1:36" ht="20.25" customHeight="1">
      <c r="A5" s="134" t="s">
        <v>57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6"/>
      <c r="S5" s="114" t="s">
        <v>3</v>
      </c>
      <c r="X5" s="21">
        <f ca="1">10*INT((_XLL.ALEA.ENTRE.BORNES($U$3,$V$3)/10)*10)+_XLL.ALEA.ENTRE.BORNES($U$3,$V$3)</f>
        <v>51</v>
      </c>
      <c r="Y5" s="50" t="s">
        <v>9</v>
      </c>
      <c r="Z5" s="21">
        <f ca="1">_XLL.ALEA.ENTRE.BORNES($U$2,$V$2)</f>
        <v>48</v>
      </c>
      <c r="AA5" s="50" t="s">
        <v>10</v>
      </c>
      <c r="AB5" s="26" t="s">
        <v>11</v>
      </c>
      <c r="AC5" s="50"/>
      <c r="AD5" s="21"/>
      <c r="AE5" s="50"/>
      <c r="AF5" s="21">
        <f ca="1">10*INT((_XLL.ALEA.ENTRE.BORNES($U$3,$V$3)/10)*10)+_XLL.ALEA.ENTRE.BORNES($U$3,$V$3)</f>
        <v>45</v>
      </c>
      <c r="AG5" s="50" t="s">
        <v>9</v>
      </c>
      <c r="AH5" s="21">
        <f ca="1">_XLL.ALEA.ENTRE.BORNES($U$2,$V$2)</f>
        <v>37</v>
      </c>
      <c r="AI5" s="50" t="s">
        <v>10</v>
      </c>
      <c r="AJ5" s="26" t="s">
        <v>11</v>
      </c>
    </row>
    <row r="6" spans="1:19" ht="11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  <c r="S6" s="115"/>
    </row>
    <row r="7" spans="1:19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</row>
    <row r="8" spans="1:19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</row>
    <row r="9" spans="1:19" ht="18.75">
      <c r="A9" s="42"/>
      <c r="B9" s="26"/>
      <c r="C9" s="21"/>
      <c r="D9" s="5"/>
      <c r="E9" s="52">
        <f>X1</f>
        <v>65</v>
      </c>
      <c r="F9" s="35" t="s">
        <v>9</v>
      </c>
      <c r="G9" s="52">
        <f>Z1</f>
        <v>37</v>
      </c>
      <c r="H9" s="35" t="s">
        <v>10</v>
      </c>
      <c r="I9" s="34" t="s">
        <v>11</v>
      </c>
      <c r="J9" s="34"/>
      <c r="K9" s="52"/>
      <c r="L9" s="35"/>
      <c r="M9" s="52">
        <f>AF1</f>
        <v>24</v>
      </c>
      <c r="N9" s="35" t="s">
        <v>9</v>
      </c>
      <c r="O9" s="52">
        <f>AH1</f>
        <v>70</v>
      </c>
      <c r="P9" s="35" t="s">
        <v>10</v>
      </c>
      <c r="Q9" s="34" t="s">
        <v>11</v>
      </c>
      <c r="R9" s="26"/>
      <c r="S9" s="43"/>
    </row>
    <row r="10" spans="1:19" ht="18.75">
      <c r="A10" s="42"/>
      <c r="B10" s="5"/>
      <c r="C10" s="21"/>
      <c r="D10" s="5"/>
      <c r="E10" s="52">
        <f>X2</f>
        <v>68</v>
      </c>
      <c r="F10" s="35" t="s">
        <v>9</v>
      </c>
      <c r="G10" s="52">
        <f>Z2</f>
        <v>89</v>
      </c>
      <c r="H10" s="35" t="s">
        <v>10</v>
      </c>
      <c r="I10" s="34" t="s">
        <v>11</v>
      </c>
      <c r="J10" s="35"/>
      <c r="K10" s="52"/>
      <c r="L10" s="35"/>
      <c r="M10" s="52">
        <f>AF2</f>
        <v>76</v>
      </c>
      <c r="N10" s="35" t="s">
        <v>9</v>
      </c>
      <c r="O10" s="52">
        <f>AH2</f>
        <v>52</v>
      </c>
      <c r="P10" s="35" t="s">
        <v>10</v>
      </c>
      <c r="Q10" s="34" t="s">
        <v>11</v>
      </c>
      <c r="R10" s="5"/>
      <c r="S10" s="43"/>
    </row>
    <row r="11" spans="1:19" ht="18.75">
      <c r="A11" s="42"/>
      <c r="B11" s="5"/>
      <c r="C11" s="21"/>
      <c r="D11" s="5"/>
      <c r="E11" s="52">
        <f>X3</f>
        <v>91</v>
      </c>
      <c r="F11" s="35" t="s">
        <v>9</v>
      </c>
      <c r="G11" s="52">
        <f>Z3</f>
        <v>14</v>
      </c>
      <c r="H11" s="35" t="s">
        <v>10</v>
      </c>
      <c r="I11" s="34" t="s">
        <v>11</v>
      </c>
      <c r="J11" s="35"/>
      <c r="K11" s="52"/>
      <c r="L11" s="35"/>
      <c r="M11" s="52">
        <f>AF3</f>
        <v>27</v>
      </c>
      <c r="N11" s="35" t="s">
        <v>9</v>
      </c>
      <c r="O11" s="52">
        <f>AH3</f>
        <v>88</v>
      </c>
      <c r="P11" s="35" t="s">
        <v>10</v>
      </c>
      <c r="Q11" s="34" t="s">
        <v>11</v>
      </c>
      <c r="R11" s="5"/>
      <c r="S11" s="43"/>
    </row>
    <row r="12" spans="1:19" ht="18.75">
      <c r="A12" s="42"/>
      <c r="B12" s="5"/>
      <c r="C12" s="21"/>
      <c r="D12" s="5"/>
      <c r="E12" s="52">
        <f>X4</f>
        <v>56</v>
      </c>
      <c r="F12" s="35" t="s">
        <v>9</v>
      </c>
      <c r="G12" s="52">
        <f>Z4</f>
        <v>47</v>
      </c>
      <c r="H12" s="35" t="s">
        <v>10</v>
      </c>
      <c r="I12" s="34" t="s">
        <v>11</v>
      </c>
      <c r="J12" s="35"/>
      <c r="K12" s="52"/>
      <c r="L12" s="35"/>
      <c r="M12" s="52">
        <f>AF4</f>
        <v>18</v>
      </c>
      <c r="N12" s="35" t="s">
        <v>9</v>
      </c>
      <c r="O12" s="52">
        <f>AH4</f>
        <v>66</v>
      </c>
      <c r="P12" s="35" t="s">
        <v>10</v>
      </c>
      <c r="Q12" s="34" t="s">
        <v>11</v>
      </c>
      <c r="R12" s="5"/>
      <c r="S12" s="43"/>
    </row>
    <row r="13" spans="1:19" ht="18.75">
      <c r="A13" s="42"/>
      <c r="B13" s="5"/>
      <c r="C13" s="21"/>
      <c r="D13" s="5"/>
      <c r="E13" s="52">
        <f>X5</f>
        <v>51</v>
      </c>
      <c r="F13" s="35" t="s">
        <v>9</v>
      </c>
      <c r="G13" s="52">
        <f>Z5</f>
        <v>48</v>
      </c>
      <c r="H13" s="35" t="s">
        <v>10</v>
      </c>
      <c r="I13" s="34" t="s">
        <v>11</v>
      </c>
      <c r="J13" s="35"/>
      <c r="K13" s="52"/>
      <c r="L13" s="35"/>
      <c r="M13" s="52">
        <f>AF5</f>
        <v>45</v>
      </c>
      <c r="N13" s="35" t="s">
        <v>9</v>
      </c>
      <c r="O13" s="52">
        <f>AH5</f>
        <v>37</v>
      </c>
      <c r="P13" s="35" t="s">
        <v>10</v>
      </c>
      <c r="Q13" s="34" t="s">
        <v>11</v>
      </c>
      <c r="R13" s="5"/>
      <c r="S13" s="43"/>
    </row>
    <row r="14" spans="1:19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</row>
    <row r="15" spans="1:19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</row>
    <row r="16" spans="1:19" ht="15">
      <c r="A16" s="42"/>
      <c r="B16" s="140" t="s">
        <v>113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1"/>
    </row>
    <row r="17" spans="1:36" ht="15">
      <c r="A17" s="42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1"/>
      <c r="X17" s="21">
        <f ca="1">10*INT((_XLL.ALEA.ENTRE.BORNES($U$3,$V$3)/10)*10)+_XLL.ALEA.ENTRE.BORNES($U$3,$V$3)</f>
        <v>91</v>
      </c>
      <c r="Y17" s="50" t="s">
        <v>9</v>
      </c>
      <c r="Z17" s="21">
        <f ca="1">_XLL.ALEA.ENTRE.BORNES($U$2,$V$2)</f>
        <v>10</v>
      </c>
      <c r="AA17" s="50" t="s">
        <v>10</v>
      </c>
      <c r="AB17" s="26" t="s">
        <v>11</v>
      </c>
      <c r="AC17" s="26"/>
      <c r="AD17" s="21"/>
      <c r="AE17" s="50"/>
      <c r="AF17" s="21">
        <f ca="1">10*INT((_XLL.ALEA.ENTRE.BORNES($U$3,$V$3)/10)*10)+_XLL.ALEA.ENTRE.BORNES($U$3,$V$3)</f>
        <v>37</v>
      </c>
      <c r="AG17" s="50" t="s">
        <v>9</v>
      </c>
      <c r="AH17" s="21">
        <f ca="1">_XLL.ALEA.ENTRE.BORNES($U$2,$V$2)</f>
        <v>73</v>
      </c>
      <c r="AI17" s="50" t="s">
        <v>10</v>
      </c>
      <c r="AJ17" s="26" t="s">
        <v>11</v>
      </c>
    </row>
    <row r="18" spans="1:36" ht="15">
      <c r="A18" s="42"/>
      <c r="B18" s="5"/>
      <c r="C18" s="50" t="s">
        <v>114</v>
      </c>
      <c r="D18" s="5"/>
      <c r="E18" s="5"/>
      <c r="F18" s="5"/>
      <c r="G18" s="50" t="s">
        <v>115</v>
      </c>
      <c r="H18" s="5"/>
      <c r="I18" s="5"/>
      <c r="J18" s="50" t="s">
        <v>116</v>
      </c>
      <c r="K18" s="5"/>
      <c r="L18" s="5"/>
      <c r="M18" s="5"/>
      <c r="N18" s="5"/>
      <c r="O18" s="5"/>
      <c r="P18" s="5"/>
      <c r="Q18" s="5"/>
      <c r="R18" s="5"/>
      <c r="S18" s="43"/>
      <c r="X18" s="21">
        <f ca="1">10*INT((_XLL.ALEA.ENTRE.BORNES($U$3,$V$3)/10)*10)+_XLL.ALEA.ENTRE.BORNES($U$3,$V$3)</f>
        <v>69</v>
      </c>
      <c r="Y18" s="50" t="s">
        <v>9</v>
      </c>
      <c r="Z18" s="21">
        <f ca="1">_XLL.ALEA.ENTRE.BORNES($U$2,$V$2)</f>
        <v>20</v>
      </c>
      <c r="AA18" s="50" t="s">
        <v>10</v>
      </c>
      <c r="AB18" s="26" t="s">
        <v>11</v>
      </c>
      <c r="AC18" s="50"/>
      <c r="AD18" s="21"/>
      <c r="AE18" s="50"/>
      <c r="AF18" s="21">
        <f ca="1">10*INT((_XLL.ALEA.ENTRE.BORNES($U$3,$V$3)/10)*10)+_XLL.ALEA.ENTRE.BORNES($U$3,$V$3)</f>
        <v>67</v>
      </c>
      <c r="AG18" s="50" t="s">
        <v>9</v>
      </c>
      <c r="AH18" s="21">
        <f ca="1">_XLL.ALEA.ENTRE.BORNES($U$2,$V$2)</f>
        <v>89</v>
      </c>
      <c r="AI18" s="50" t="s">
        <v>10</v>
      </c>
      <c r="AJ18" s="26" t="s">
        <v>11</v>
      </c>
    </row>
    <row r="19" spans="1:36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X19" s="21">
        <f ca="1">10*INT((_XLL.ALEA.ENTRE.BORNES($U$3,$V$3)/10)*10)+_XLL.ALEA.ENTRE.BORNES($U$3,$V$3)</f>
        <v>42</v>
      </c>
      <c r="Y19" s="50" t="s">
        <v>9</v>
      </c>
      <c r="Z19" s="21">
        <f ca="1">_XLL.ALEA.ENTRE.BORNES($U$2,$V$2)</f>
        <v>34</v>
      </c>
      <c r="AA19" s="50" t="s">
        <v>10</v>
      </c>
      <c r="AB19" s="26" t="s">
        <v>11</v>
      </c>
      <c r="AC19" s="50"/>
      <c r="AD19" s="21"/>
      <c r="AE19" s="50"/>
      <c r="AF19" s="21">
        <f ca="1">10*INT((_XLL.ALEA.ENTRE.BORNES($U$3,$V$3)/10)*10)+_XLL.ALEA.ENTRE.BORNES($U$3,$V$3)</f>
        <v>43</v>
      </c>
      <c r="AG19" s="50" t="s">
        <v>9</v>
      </c>
      <c r="AH19" s="21">
        <f ca="1">_XLL.ALEA.ENTRE.BORNES($U$2,$V$2)</f>
        <v>45</v>
      </c>
      <c r="AI19" s="50" t="s">
        <v>10</v>
      </c>
      <c r="AJ19" s="26" t="s">
        <v>11</v>
      </c>
    </row>
    <row r="20" spans="1:36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X20" s="21">
        <f ca="1">10*INT((_XLL.ALEA.ENTRE.BORNES($U$3,$V$3)/10)*10)+_XLL.ALEA.ENTRE.BORNES($U$3,$V$3)</f>
        <v>71</v>
      </c>
      <c r="Y20" s="50" t="s">
        <v>9</v>
      </c>
      <c r="Z20" s="21">
        <f ca="1">_XLL.ALEA.ENTRE.BORNES($U$2,$V$2)</f>
        <v>17</v>
      </c>
      <c r="AA20" s="50" t="s">
        <v>10</v>
      </c>
      <c r="AB20" s="26" t="s">
        <v>11</v>
      </c>
      <c r="AC20" s="50"/>
      <c r="AD20" s="21"/>
      <c r="AE20" s="50"/>
      <c r="AF20" s="21">
        <f ca="1">10*INT((_XLL.ALEA.ENTRE.BORNES($U$3,$V$3)/10)*10)+_XLL.ALEA.ENTRE.BORNES($U$3,$V$3)</f>
        <v>99</v>
      </c>
      <c r="AG20" s="50" t="s">
        <v>9</v>
      </c>
      <c r="AH20" s="21">
        <f ca="1">_XLL.ALEA.ENTRE.BORNES($U$2,$V$2)</f>
        <v>58</v>
      </c>
      <c r="AI20" s="50" t="s">
        <v>10</v>
      </c>
      <c r="AJ20" s="26" t="s">
        <v>11</v>
      </c>
    </row>
    <row r="21" spans="1:36" ht="30.75" customHeight="1">
      <c r="A21" s="134" t="s">
        <v>174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6"/>
      <c r="S21" s="39" t="s">
        <v>3</v>
      </c>
      <c r="X21" s="21">
        <f ca="1">10*INT((_XLL.ALEA.ENTRE.BORNES($U$3,$V$3)/10)*10)+_XLL.ALEA.ENTRE.BORNES($U$3,$V$3)</f>
        <v>83</v>
      </c>
      <c r="Y21" s="50" t="s">
        <v>9</v>
      </c>
      <c r="Z21" s="21">
        <f ca="1">_XLL.ALEA.ENTRE.BORNES($U$2,$V$2)</f>
        <v>32</v>
      </c>
      <c r="AA21" s="50" t="s">
        <v>10</v>
      </c>
      <c r="AB21" s="26" t="s">
        <v>11</v>
      </c>
      <c r="AC21" s="50"/>
      <c r="AD21" s="21"/>
      <c r="AE21" s="50"/>
      <c r="AF21" s="21">
        <f ca="1">10*INT((_XLL.ALEA.ENTRE.BORNES($U$3,$V$3)/10)*10)+_XLL.ALEA.ENTRE.BORNES($U$3,$V$3)</f>
        <v>71</v>
      </c>
      <c r="AG21" s="50" t="s">
        <v>9</v>
      </c>
      <c r="AH21" s="21">
        <f ca="1">_XLL.ALEA.ENTRE.BORNES($U$2,$V$2)</f>
        <v>31</v>
      </c>
      <c r="AI21" s="50" t="s">
        <v>10</v>
      </c>
      <c r="AJ21" s="26" t="s">
        <v>11</v>
      </c>
    </row>
    <row r="22" spans="1:19" ht="15" customHeight="1" hidden="1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9"/>
      <c r="S22" s="10"/>
    </row>
    <row r="23" spans="1:19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5"/>
      <c r="C25" s="21"/>
      <c r="D25" s="5"/>
      <c r="E25" s="52">
        <f>X17</f>
        <v>91</v>
      </c>
      <c r="F25" s="35" t="s">
        <v>9</v>
      </c>
      <c r="G25" s="52">
        <f>Z17</f>
        <v>10</v>
      </c>
      <c r="H25" s="35" t="s">
        <v>10</v>
      </c>
      <c r="I25" s="34" t="s">
        <v>11</v>
      </c>
      <c r="J25" s="34"/>
      <c r="K25" s="52"/>
      <c r="L25" s="35"/>
      <c r="M25" s="52">
        <f>AF17</f>
        <v>37</v>
      </c>
      <c r="N25" s="35" t="s">
        <v>9</v>
      </c>
      <c r="O25" s="52">
        <f>AH17</f>
        <v>73</v>
      </c>
      <c r="P25" s="35" t="s">
        <v>10</v>
      </c>
      <c r="Q25" s="34" t="s">
        <v>11</v>
      </c>
      <c r="R25" s="5"/>
      <c r="S25" s="43"/>
    </row>
    <row r="26" spans="1:19" ht="18.75">
      <c r="A26" s="42"/>
      <c r="B26" s="5"/>
      <c r="C26" s="21"/>
      <c r="D26" s="5"/>
      <c r="E26" s="52">
        <f>X18</f>
        <v>69</v>
      </c>
      <c r="F26" s="35" t="s">
        <v>9</v>
      </c>
      <c r="G26" s="52">
        <f>Z18</f>
        <v>20</v>
      </c>
      <c r="H26" s="35" t="s">
        <v>10</v>
      </c>
      <c r="I26" s="34" t="s">
        <v>11</v>
      </c>
      <c r="J26" s="35"/>
      <c r="K26" s="52"/>
      <c r="L26" s="35"/>
      <c r="M26" s="52">
        <f>AF18</f>
        <v>67</v>
      </c>
      <c r="N26" s="35" t="s">
        <v>9</v>
      </c>
      <c r="O26" s="52">
        <f>AH18</f>
        <v>89</v>
      </c>
      <c r="P26" s="35" t="s">
        <v>10</v>
      </c>
      <c r="Q26" s="34" t="s">
        <v>11</v>
      </c>
      <c r="R26" s="5"/>
      <c r="S26" s="43"/>
    </row>
    <row r="27" spans="1:19" ht="18.75">
      <c r="A27" s="42"/>
      <c r="B27" s="5"/>
      <c r="C27" s="21"/>
      <c r="D27" s="5"/>
      <c r="E27" s="52">
        <f>X19</f>
        <v>42</v>
      </c>
      <c r="F27" s="35" t="s">
        <v>9</v>
      </c>
      <c r="G27" s="52">
        <f>Z19</f>
        <v>34</v>
      </c>
      <c r="H27" s="35" t="s">
        <v>10</v>
      </c>
      <c r="I27" s="34" t="s">
        <v>11</v>
      </c>
      <c r="J27" s="35"/>
      <c r="K27" s="52"/>
      <c r="L27" s="35"/>
      <c r="M27" s="52">
        <f>AF19</f>
        <v>43</v>
      </c>
      <c r="N27" s="35" t="s">
        <v>9</v>
      </c>
      <c r="O27" s="52">
        <f>AH19</f>
        <v>45</v>
      </c>
      <c r="P27" s="35" t="s">
        <v>10</v>
      </c>
      <c r="Q27" s="34" t="s">
        <v>11</v>
      </c>
      <c r="R27" s="5"/>
      <c r="S27" s="43"/>
    </row>
    <row r="28" spans="1:19" ht="18.75">
      <c r="A28" s="42"/>
      <c r="B28" s="5"/>
      <c r="C28" s="21"/>
      <c r="D28" s="5"/>
      <c r="E28" s="52">
        <f>X20</f>
        <v>71</v>
      </c>
      <c r="F28" s="35" t="s">
        <v>9</v>
      </c>
      <c r="G28" s="52">
        <f>Z20</f>
        <v>17</v>
      </c>
      <c r="H28" s="35" t="s">
        <v>10</v>
      </c>
      <c r="I28" s="34" t="s">
        <v>11</v>
      </c>
      <c r="J28" s="35"/>
      <c r="K28" s="52"/>
      <c r="L28" s="35"/>
      <c r="M28" s="52">
        <f>AF20</f>
        <v>99</v>
      </c>
      <c r="N28" s="35" t="s">
        <v>9</v>
      </c>
      <c r="O28" s="52">
        <f>AH20</f>
        <v>58</v>
      </c>
      <c r="P28" s="35" t="s">
        <v>10</v>
      </c>
      <c r="Q28" s="34" t="s">
        <v>11</v>
      </c>
      <c r="R28" s="5"/>
      <c r="S28" s="43"/>
    </row>
    <row r="29" spans="1:19" ht="18.75">
      <c r="A29" s="42"/>
      <c r="B29" s="5"/>
      <c r="C29" s="21"/>
      <c r="D29" s="5"/>
      <c r="E29" s="52">
        <f>X21</f>
        <v>83</v>
      </c>
      <c r="F29" s="35" t="s">
        <v>9</v>
      </c>
      <c r="G29" s="52">
        <f>Z21</f>
        <v>32</v>
      </c>
      <c r="H29" s="35" t="s">
        <v>10</v>
      </c>
      <c r="I29" s="34" t="s">
        <v>11</v>
      </c>
      <c r="J29" s="35"/>
      <c r="K29" s="52"/>
      <c r="L29" s="35"/>
      <c r="M29" s="52">
        <f>AF21</f>
        <v>71</v>
      </c>
      <c r="N29" s="35" t="s">
        <v>9</v>
      </c>
      <c r="O29" s="52">
        <f>AH21</f>
        <v>31</v>
      </c>
      <c r="P29" s="35" t="s">
        <v>10</v>
      </c>
      <c r="Q29" s="34" t="s">
        <v>11</v>
      </c>
      <c r="R29" s="5"/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19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15.75" customHeight="1">
      <c r="A33" s="42"/>
      <c r="B33" s="44"/>
      <c r="C33" s="44"/>
      <c r="D33" s="44"/>
      <c r="E33" s="142" t="s">
        <v>117</v>
      </c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31"/>
    </row>
    <row r="34" spans="1:19" ht="15">
      <c r="A34" s="42"/>
      <c r="B34" s="44"/>
      <c r="C34" s="44"/>
      <c r="D34" s="44"/>
      <c r="E34" s="44">
        <v>12</v>
      </c>
      <c r="F34" s="44"/>
      <c r="G34" s="44">
        <v>30</v>
      </c>
      <c r="H34" s="44"/>
      <c r="I34" s="44">
        <v>42</v>
      </c>
      <c r="J34" s="44">
        <v>46</v>
      </c>
      <c r="K34" s="44"/>
      <c r="L34" s="44"/>
      <c r="M34" s="44"/>
      <c r="N34" s="44"/>
      <c r="O34" s="44"/>
      <c r="P34" s="44"/>
      <c r="Q34" s="44"/>
      <c r="R34" s="44"/>
      <c r="S34" s="31"/>
    </row>
    <row r="35" spans="1:19" ht="15">
      <c r="A35" s="42"/>
      <c r="B35" s="5"/>
      <c r="C35" s="5"/>
      <c r="D35" s="5"/>
      <c r="E35" s="5"/>
      <c r="F35" s="5"/>
      <c r="G35" s="50" t="s">
        <v>118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43"/>
    </row>
    <row r="36" spans="1:19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12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0">
    <mergeCell ref="E33:R33"/>
    <mergeCell ref="A21:R22"/>
    <mergeCell ref="B16:S17"/>
    <mergeCell ref="J3:R3"/>
    <mergeCell ref="S5:S6"/>
    <mergeCell ref="A1:A4"/>
    <mergeCell ref="B1:R2"/>
    <mergeCell ref="S1:S4"/>
    <mergeCell ref="C4:R4"/>
    <mergeCell ref="A5:R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AJ50"/>
  <sheetViews>
    <sheetView zoomScalePageLayoutView="0" workbookViewId="0" topLeftCell="A7">
      <selection activeCell="G9" sqref="G9"/>
    </sheetView>
  </sheetViews>
  <sheetFormatPr defaultColWidth="11.421875" defaultRowHeight="15"/>
  <cols>
    <col min="1" max="1" width="10.140625" style="0" customWidth="1"/>
    <col min="2" max="2" width="2.140625" style="0" customWidth="1"/>
    <col min="3" max="4" width="1.1484375" style="0" customWidth="1"/>
    <col min="5" max="5" width="6.8515625" style="0" customWidth="1"/>
    <col min="6" max="6" width="2.140625" style="0" customWidth="1"/>
    <col min="7" max="7" width="8.7109375" style="0" customWidth="1"/>
    <col min="8" max="8" width="3.140625" style="0" customWidth="1"/>
    <col min="9" max="9" width="4.421875" style="0" customWidth="1"/>
    <col min="10" max="10" width="1.28515625" style="0" customWidth="1"/>
    <col min="11" max="11" width="1.421875" style="0" customWidth="1"/>
    <col min="12" max="12" width="1.28515625" style="0" customWidth="1"/>
    <col min="13" max="13" width="7.140625" style="0" customWidth="1"/>
    <col min="14" max="14" width="2.140625" style="0" customWidth="1"/>
    <col min="15" max="15" width="8.57421875" style="0" customWidth="1"/>
    <col min="16" max="16" width="3.00390625" style="0" customWidth="1"/>
    <col min="17" max="17" width="5.140625" style="0" customWidth="1"/>
    <col min="18" max="18" width="0.992187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0" style="0" hidden="1" customWidth="1"/>
    <col min="24" max="24" width="5.8515625" style="0" hidden="1" customWidth="1"/>
    <col min="25" max="25" width="2.421875" style="0" hidden="1" customWidth="1"/>
    <col min="26" max="26" width="5.8515625" style="0" hidden="1" customWidth="1"/>
    <col min="27" max="27" width="2.140625" style="0" hidden="1" customWidth="1"/>
    <col min="28" max="28" width="5.8515625" style="0" hidden="1" customWidth="1"/>
    <col min="29" max="29" width="2.8515625" style="0" hidden="1" customWidth="1"/>
    <col min="30" max="30" width="2.421875" style="0" hidden="1" customWidth="1"/>
    <col min="31" max="31" width="2.140625" style="0" hidden="1" customWidth="1"/>
    <col min="32" max="32" width="7.00390625" style="0" hidden="1" customWidth="1"/>
    <col min="33" max="33" width="2.140625" style="0" hidden="1" customWidth="1"/>
    <col min="34" max="34" width="7.421875" style="0" hidden="1" customWidth="1"/>
    <col min="35" max="35" width="2.57421875" style="0" hidden="1" customWidth="1"/>
    <col min="36" max="36" width="5.8515625" style="0" hidden="1" customWidth="1"/>
    <col min="37" max="37" width="0" style="0" hidden="1" customWidth="1"/>
  </cols>
  <sheetData>
    <row r="1" spans="1:36" ht="15.75" customHeight="1">
      <c r="A1" s="109"/>
      <c r="B1" s="125" t="s">
        <v>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7"/>
      <c r="S1" s="121" t="s">
        <v>25</v>
      </c>
      <c r="T1" s="22" t="s">
        <v>5</v>
      </c>
      <c r="U1" s="23" t="s">
        <v>4</v>
      </c>
      <c r="V1" s="23" t="s">
        <v>6</v>
      </c>
      <c r="X1" s="21">
        <f ca="1">100*(_XLL.ALEA.ENTRE.BORNES($U$2,$V$2))</f>
        <v>800</v>
      </c>
      <c r="Y1" s="5" t="s">
        <v>9</v>
      </c>
      <c r="Z1" s="21">
        <f ca="1">100*_XLL.ALEA.ENTRE.BORNES($U$3,$V$3)</f>
        <v>1900</v>
      </c>
      <c r="AA1" s="5" t="s">
        <v>10</v>
      </c>
      <c r="AB1" s="26" t="s">
        <v>11</v>
      </c>
      <c r="AC1" s="26"/>
      <c r="AD1" s="21"/>
      <c r="AE1" s="5"/>
      <c r="AF1" s="21">
        <f ca="1">100*(_XLL.ALEA.ENTRE.BORNES($U$2,$V$2))</f>
        <v>700</v>
      </c>
      <c r="AG1" s="50" t="s">
        <v>9</v>
      </c>
      <c r="AH1" s="21">
        <f ca="1">100*_XLL.ALEA.ENTRE.BORNES($U$3,$V$3)</f>
        <v>6600</v>
      </c>
      <c r="AI1" s="5" t="s">
        <v>10</v>
      </c>
      <c r="AJ1" s="26" t="s">
        <v>11</v>
      </c>
    </row>
    <row r="2" spans="1:36" ht="15" customHeight="1">
      <c r="A2" s="110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  <c r="S2" s="122"/>
      <c r="T2" t="s">
        <v>7</v>
      </c>
      <c r="U2">
        <v>1</v>
      </c>
      <c r="V2">
        <v>9</v>
      </c>
      <c r="X2" s="21">
        <f ca="1">100*(_XLL.ALEA.ENTRE.BORNES($U$2,$V$2))</f>
        <v>300</v>
      </c>
      <c r="Y2" s="5" t="s">
        <v>9</v>
      </c>
      <c r="Z2" s="21">
        <f ca="1">100*_XLL.ALEA.ENTRE.BORNES($U$3,$V$3)</f>
        <v>2300</v>
      </c>
      <c r="AA2" s="5" t="s">
        <v>10</v>
      </c>
      <c r="AB2" s="26" t="s">
        <v>11</v>
      </c>
      <c r="AC2" s="5"/>
      <c r="AD2" s="21"/>
      <c r="AE2" s="5"/>
      <c r="AF2" s="21">
        <f ca="1">100*(_XLL.ALEA.ENTRE.BORNES($U$2,$V$2))</f>
        <v>300</v>
      </c>
      <c r="AG2" s="50" t="s">
        <v>9</v>
      </c>
      <c r="AH2" s="21">
        <f ca="1">100*_XLL.ALEA.ENTRE.BORNES($U$3,$V$3)</f>
        <v>1900</v>
      </c>
      <c r="AI2" s="5" t="s">
        <v>10</v>
      </c>
      <c r="AJ2" s="26" t="s">
        <v>11</v>
      </c>
    </row>
    <row r="3" spans="1:36" ht="15" customHeight="1">
      <c r="A3" s="110"/>
      <c r="B3" s="5"/>
      <c r="C3" s="32"/>
      <c r="D3" s="32"/>
      <c r="E3" s="32"/>
      <c r="F3" s="32"/>
      <c r="G3" s="32"/>
      <c r="H3" s="32"/>
      <c r="I3" s="32"/>
      <c r="J3" s="112" t="s">
        <v>39</v>
      </c>
      <c r="K3" s="112"/>
      <c r="L3" s="112"/>
      <c r="M3" s="112"/>
      <c r="N3" s="112"/>
      <c r="O3" s="112"/>
      <c r="P3" s="112"/>
      <c r="Q3" s="112"/>
      <c r="R3" s="113"/>
      <c r="S3" s="123"/>
      <c r="T3" t="s">
        <v>8</v>
      </c>
      <c r="U3" s="21">
        <v>10</v>
      </c>
      <c r="V3" s="21">
        <v>90</v>
      </c>
      <c r="X3" s="21">
        <f ca="1">100*(_XLL.ALEA.ENTRE.BORNES($U$2,$V$2))</f>
        <v>100</v>
      </c>
      <c r="Y3" s="5" t="s">
        <v>9</v>
      </c>
      <c r="Z3" s="21">
        <f ca="1">100*_XLL.ALEA.ENTRE.BORNES($U$3,$V$3)</f>
        <v>1900</v>
      </c>
      <c r="AA3" s="5" t="s">
        <v>10</v>
      </c>
      <c r="AB3" s="26" t="s">
        <v>11</v>
      </c>
      <c r="AC3" s="5"/>
      <c r="AD3" s="21"/>
      <c r="AE3" s="5"/>
      <c r="AF3" s="21">
        <f ca="1">100*(_XLL.ALEA.ENTRE.BORNES($U$2,$V$2))</f>
        <v>400</v>
      </c>
      <c r="AG3" s="50" t="s">
        <v>9</v>
      </c>
      <c r="AH3" s="21">
        <f ca="1">100*_XLL.ALEA.ENTRE.BORNES($U$3,$V$3)</f>
        <v>8600</v>
      </c>
      <c r="AI3" s="5" t="s">
        <v>10</v>
      </c>
      <c r="AJ3" s="26" t="s">
        <v>11</v>
      </c>
    </row>
    <row r="4" spans="1:36" ht="15" customHeight="1">
      <c r="A4" s="111"/>
      <c r="B4" s="38"/>
      <c r="C4" s="131" t="s">
        <v>41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S4" s="124"/>
      <c r="X4" s="21">
        <f ca="1">100*(_XLL.ALEA.ENTRE.BORNES($U$2,$V$2))</f>
        <v>400</v>
      </c>
      <c r="Y4" s="5" t="s">
        <v>9</v>
      </c>
      <c r="Z4" s="21">
        <f ca="1">100*_XLL.ALEA.ENTRE.BORNES($U$3,$V$3)</f>
        <v>7200</v>
      </c>
      <c r="AA4" s="5" t="s">
        <v>10</v>
      </c>
      <c r="AB4" s="26" t="s">
        <v>11</v>
      </c>
      <c r="AC4" s="5"/>
      <c r="AD4" s="21"/>
      <c r="AE4" s="5"/>
      <c r="AF4" s="21">
        <f ca="1">100*(_XLL.ALEA.ENTRE.BORNES($U$2,$V$2))</f>
        <v>400</v>
      </c>
      <c r="AG4" s="50" t="s">
        <v>9</v>
      </c>
      <c r="AH4" s="21">
        <f ca="1">100*_XLL.ALEA.ENTRE.BORNES($U$3,$V$3)</f>
        <v>4500</v>
      </c>
      <c r="AI4" s="5" t="s">
        <v>10</v>
      </c>
      <c r="AJ4" s="26" t="s">
        <v>11</v>
      </c>
    </row>
    <row r="5" spans="1:36" ht="20.25" customHeight="1">
      <c r="A5" s="134" t="s">
        <v>58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6"/>
      <c r="S5" s="114" t="s">
        <v>3</v>
      </c>
      <c r="X5" s="21">
        <f ca="1">100*(_XLL.ALEA.ENTRE.BORNES($U$2,$V$2))</f>
        <v>700</v>
      </c>
      <c r="Y5" s="5" t="s">
        <v>9</v>
      </c>
      <c r="Z5" s="21">
        <f ca="1">100*_XLL.ALEA.ENTRE.BORNES($U$3,$V$3)</f>
        <v>7500</v>
      </c>
      <c r="AA5" s="5" t="s">
        <v>10</v>
      </c>
      <c r="AB5" s="26" t="s">
        <v>11</v>
      </c>
      <c r="AC5" s="5"/>
      <c r="AD5" s="21"/>
      <c r="AE5" s="5"/>
      <c r="AF5" s="21">
        <f ca="1">100*(_XLL.ALEA.ENTRE.BORNES($U$2,$V$2))</f>
        <v>600</v>
      </c>
      <c r="AG5" s="50" t="s">
        <v>9</v>
      </c>
      <c r="AH5" s="21">
        <f ca="1">100*_XLL.ALEA.ENTRE.BORNES($U$3,$V$3)</f>
        <v>5100</v>
      </c>
      <c r="AI5" s="5" t="s">
        <v>10</v>
      </c>
      <c r="AJ5" s="26" t="s">
        <v>11</v>
      </c>
    </row>
    <row r="6" spans="1:19" ht="11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  <c r="S6" s="115"/>
    </row>
    <row r="7" spans="1:19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</row>
    <row r="8" spans="1:19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</row>
    <row r="9" spans="1:19" ht="18.75">
      <c r="A9" s="42"/>
      <c r="B9" s="26"/>
      <c r="C9" s="21"/>
      <c r="D9" s="5"/>
      <c r="E9" s="33">
        <f>X1</f>
        <v>800</v>
      </c>
      <c r="F9" s="35" t="s">
        <v>9</v>
      </c>
      <c r="G9" s="33">
        <f>Z1</f>
        <v>1900</v>
      </c>
      <c r="H9" s="35" t="s">
        <v>10</v>
      </c>
      <c r="I9" s="34" t="s">
        <v>11</v>
      </c>
      <c r="J9" s="34"/>
      <c r="K9" s="33"/>
      <c r="L9" s="35"/>
      <c r="M9" s="33">
        <f>AF1</f>
        <v>700</v>
      </c>
      <c r="N9" s="35" t="s">
        <v>9</v>
      </c>
      <c r="O9" s="52">
        <f>AH1</f>
        <v>6600</v>
      </c>
      <c r="P9" s="35" t="s">
        <v>10</v>
      </c>
      <c r="Q9" s="34" t="s">
        <v>11</v>
      </c>
      <c r="R9" s="26"/>
      <c r="S9" s="43"/>
    </row>
    <row r="10" spans="1:19" ht="18.75">
      <c r="A10" s="42"/>
      <c r="B10" s="5"/>
      <c r="C10" s="21"/>
      <c r="D10" s="5"/>
      <c r="E10" s="33">
        <f>X2</f>
        <v>300</v>
      </c>
      <c r="F10" s="35" t="s">
        <v>9</v>
      </c>
      <c r="G10" s="52">
        <f>Z2</f>
        <v>2300</v>
      </c>
      <c r="H10" s="35" t="s">
        <v>10</v>
      </c>
      <c r="I10" s="34" t="s">
        <v>11</v>
      </c>
      <c r="J10" s="35"/>
      <c r="K10" s="33"/>
      <c r="L10" s="35"/>
      <c r="M10" s="33">
        <f>AF2</f>
        <v>300</v>
      </c>
      <c r="N10" s="35" t="s">
        <v>9</v>
      </c>
      <c r="O10" s="52">
        <f>AH2</f>
        <v>1900</v>
      </c>
      <c r="P10" s="35" t="s">
        <v>10</v>
      </c>
      <c r="Q10" s="34" t="s">
        <v>11</v>
      </c>
      <c r="R10" s="5"/>
      <c r="S10" s="43"/>
    </row>
    <row r="11" spans="1:19" ht="18.75">
      <c r="A11" s="42"/>
      <c r="B11" s="5"/>
      <c r="C11" s="21"/>
      <c r="D11" s="5"/>
      <c r="E11" s="33">
        <f>X3</f>
        <v>100</v>
      </c>
      <c r="F11" s="35" t="s">
        <v>9</v>
      </c>
      <c r="G11" s="52">
        <f>Z3</f>
        <v>1900</v>
      </c>
      <c r="H11" s="35" t="s">
        <v>10</v>
      </c>
      <c r="I11" s="34" t="s">
        <v>11</v>
      </c>
      <c r="J11" s="35"/>
      <c r="K11" s="33"/>
      <c r="L11" s="35"/>
      <c r="M11" s="33">
        <f>AF3</f>
        <v>400</v>
      </c>
      <c r="N11" s="35" t="s">
        <v>9</v>
      </c>
      <c r="O11" s="52">
        <f>AH3</f>
        <v>8600</v>
      </c>
      <c r="P11" s="35" t="s">
        <v>10</v>
      </c>
      <c r="Q11" s="34" t="s">
        <v>11</v>
      </c>
      <c r="R11" s="5"/>
      <c r="S11" s="43"/>
    </row>
    <row r="12" spans="1:19" ht="18.75">
      <c r="A12" s="42"/>
      <c r="B12" s="5"/>
      <c r="C12" s="21"/>
      <c r="D12" s="5"/>
      <c r="E12" s="33">
        <f>X4</f>
        <v>400</v>
      </c>
      <c r="F12" s="35" t="s">
        <v>9</v>
      </c>
      <c r="G12" s="52">
        <f>Z4</f>
        <v>7200</v>
      </c>
      <c r="H12" s="35" t="s">
        <v>10</v>
      </c>
      <c r="I12" s="34" t="s">
        <v>11</v>
      </c>
      <c r="J12" s="35"/>
      <c r="K12" s="33"/>
      <c r="L12" s="35"/>
      <c r="M12" s="33">
        <f>AF4</f>
        <v>400</v>
      </c>
      <c r="N12" s="35" t="s">
        <v>9</v>
      </c>
      <c r="O12" s="52">
        <f>AH4</f>
        <v>4500</v>
      </c>
      <c r="P12" s="35" t="s">
        <v>10</v>
      </c>
      <c r="Q12" s="34" t="s">
        <v>11</v>
      </c>
      <c r="R12" s="5"/>
      <c r="S12" s="43"/>
    </row>
    <row r="13" spans="1:19" ht="18.75">
      <c r="A13" s="42"/>
      <c r="B13" s="5"/>
      <c r="C13" s="21"/>
      <c r="D13" s="5"/>
      <c r="E13" s="33">
        <f>X5</f>
        <v>700</v>
      </c>
      <c r="F13" s="35" t="s">
        <v>9</v>
      </c>
      <c r="G13" s="52">
        <f>Z5</f>
        <v>7500</v>
      </c>
      <c r="H13" s="35" t="s">
        <v>10</v>
      </c>
      <c r="I13" s="34" t="s">
        <v>11</v>
      </c>
      <c r="J13" s="35"/>
      <c r="K13" s="33"/>
      <c r="L13" s="35"/>
      <c r="M13" s="33">
        <f>AF5</f>
        <v>600</v>
      </c>
      <c r="N13" s="35" t="s">
        <v>9</v>
      </c>
      <c r="O13" s="52">
        <f>AH5</f>
        <v>5100</v>
      </c>
      <c r="P13" s="35" t="s">
        <v>10</v>
      </c>
      <c r="Q13" s="34" t="s">
        <v>11</v>
      </c>
      <c r="R13" s="5"/>
      <c r="S13" s="43"/>
    </row>
    <row r="14" spans="1:19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</row>
    <row r="15" spans="1:19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</row>
    <row r="16" spans="1:19" ht="18.75">
      <c r="A16" s="42"/>
      <c r="B16" s="5"/>
      <c r="C16" s="5"/>
      <c r="D16" s="5"/>
      <c r="E16" s="5"/>
      <c r="F16" s="5"/>
      <c r="G16" s="35" t="s">
        <v>119</v>
      </c>
      <c r="H16" s="35"/>
      <c r="I16" s="35"/>
      <c r="J16" s="35"/>
      <c r="K16" s="35"/>
      <c r="L16" s="35"/>
      <c r="M16" s="35"/>
      <c r="N16" s="35"/>
      <c r="O16" s="35"/>
      <c r="P16" s="5"/>
      <c r="Q16" s="5"/>
      <c r="R16" s="5"/>
      <c r="S16" s="43"/>
    </row>
    <row r="17" spans="1:36" ht="18.75">
      <c r="A17" s="42"/>
      <c r="B17" s="5"/>
      <c r="C17" s="5"/>
      <c r="D17" s="5"/>
      <c r="E17" s="5"/>
      <c r="F17" s="5"/>
      <c r="G17" s="35" t="s">
        <v>120</v>
      </c>
      <c r="H17" s="35"/>
      <c r="I17" s="35"/>
      <c r="J17" s="35"/>
      <c r="K17" s="35"/>
      <c r="L17" s="35"/>
      <c r="M17" s="35"/>
      <c r="N17" s="35"/>
      <c r="O17" s="35"/>
      <c r="P17" s="5"/>
      <c r="Q17" s="5"/>
      <c r="R17" s="5"/>
      <c r="S17" s="43"/>
      <c r="X17" s="21">
        <f ca="1">100*(_XLL.ALEA.ENTRE.BORNES($U$2,$V$2))</f>
        <v>100</v>
      </c>
      <c r="Y17" s="50" t="s">
        <v>9</v>
      </c>
      <c r="Z17" s="21">
        <f ca="1">100*_XLL.ALEA.ENTRE.BORNES($U$3,$V$3)</f>
        <v>2000</v>
      </c>
      <c r="AA17" s="5" t="s">
        <v>10</v>
      </c>
      <c r="AB17" s="26" t="s">
        <v>11</v>
      </c>
      <c r="AC17" s="26"/>
      <c r="AD17" s="21"/>
      <c r="AE17" s="5"/>
      <c r="AF17" s="21">
        <f ca="1">100*(_XLL.ALEA.ENTRE.BORNES($U$2,$V$2))</f>
        <v>200</v>
      </c>
      <c r="AG17" s="50" t="s">
        <v>9</v>
      </c>
      <c r="AH17" s="21">
        <f ca="1">100*_XLL.ALEA.ENTRE.BORNES($U$3,$V$3)</f>
        <v>7100</v>
      </c>
      <c r="AI17" s="5" t="s">
        <v>10</v>
      </c>
      <c r="AJ17" s="26" t="s">
        <v>11</v>
      </c>
    </row>
    <row r="18" spans="1:36" ht="15">
      <c r="A18" s="4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3"/>
      <c r="X18" s="21">
        <f ca="1">100*(_XLL.ALEA.ENTRE.BORNES($U$2,$V$2))</f>
        <v>300</v>
      </c>
      <c r="Y18" s="50" t="s">
        <v>9</v>
      </c>
      <c r="Z18" s="21">
        <f ca="1">100*_XLL.ALEA.ENTRE.BORNES($U$3,$V$3)</f>
        <v>3500</v>
      </c>
      <c r="AA18" s="5" t="s">
        <v>10</v>
      </c>
      <c r="AB18" s="26" t="s">
        <v>11</v>
      </c>
      <c r="AC18" s="5"/>
      <c r="AD18" s="21"/>
      <c r="AE18" s="5"/>
      <c r="AF18" s="21">
        <f ca="1">100*(_XLL.ALEA.ENTRE.BORNES($U$2,$V$2))</f>
        <v>700</v>
      </c>
      <c r="AG18" s="50" t="s">
        <v>9</v>
      </c>
      <c r="AH18" s="21">
        <f ca="1">100*_XLL.ALEA.ENTRE.BORNES($U$3,$V$3)</f>
        <v>4900</v>
      </c>
      <c r="AI18" s="5" t="s">
        <v>10</v>
      </c>
      <c r="AJ18" s="26" t="s">
        <v>11</v>
      </c>
    </row>
    <row r="19" spans="1:36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X19" s="21">
        <f ca="1">100*(_XLL.ALEA.ENTRE.BORNES($U$2,$V$2))</f>
        <v>700</v>
      </c>
      <c r="Y19" s="50" t="s">
        <v>9</v>
      </c>
      <c r="Z19" s="21">
        <f ca="1">100*_XLL.ALEA.ENTRE.BORNES($U$3,$V$3)</f>
        <v>1800</v>
      </c>
      <c r="AA19" s="5" t="s">
        <v>10</v>
      </c>
      <c r="AB19" s="26" t="s">
        <v>11</v>
      </c>
      <c r="AC19" s="5"/>
      <c r="AD19" s="21"/>
      <c r="AE19" s="5"/>
      <c r="AF19" s="21">
        <f ca="1">100*(_XLL.ALEA.ENTRE.BORNES($U$2,$V$2))</f>
        <v>500</v>
      </c>
      <c r="AG19" s="50" t="s">
        <v>9</v>
      </c>
      <c r="AH19" s="21">
        <f ca="1">100*_XLL.ALEA.ENTRE.BORNES($U$3,$V$3)</f>
        <v>3200</v>
      </c>
      <c r="AI19" s="5" t="s">
        <v>10</v>
      </c>
      <c r="AJ19" s="26" t="s">
        <v>11</v>
      </c>
    </row>
    <row r="20" spans="1:36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X20" s="21">
        <f ca="1">100*(_XLL.ALEA.ENTRE.BORNES($U$2,$V$2))</f>
        <v>200</v>
      </c>
      <c r="Y20" s="50" t="s">
        <v>9</v>
      </c>
      <c r="Z20" s="21">
        <f ca="1">100*_XLL.ALEA.ENTRE.BORNES($U$3,$V$3)</f>
        <v>4400</v>
      </c>
      <c r="AA20" s="5" t="s">
        <v>10</v>
      </c>
      <c r="AB20" s="26" t="s">
        <v>11</v>
      </c>
      <c r="AC20" s="5"/>
      <c r="AD20" s="21"/>
      <c r="AE20" s="5"/>
      <c r="AF20" s="21">
        <f ca="1">100*(_XLL.ALEA.ENTRE.BORNES($U$2,$V$2))</f>
        <v>200</v>
      </c>
      <c r="AG20" s="50" t="s">
        <v>9</v>
      </c>
      <c r="AH20" s="21">
        <f ca="1">100*_XLL.ALEA.ENTRE.BORNES($U$3,$V$3)</f>
        <v>6200</v>
      </c>
      <c r="AI20" s="5" t="s">
        <v>10</v>
      </c>
      <c r="AJ20" s="26" t="s">
        <v>11</v>
      </c>
    </row>
    <row r="21" spans="1:36" ht="30.75" customHeight="1">
      <c r="A21" s="134" t="s">
        <v>175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6"/>
      <c r="S21" s="39" t="s">
        <v>3</v>
      </c>
      <c r="X21" s="21">
        <f ca="1">100*(_XLL.ALEA.ENTRE.BORNES($U$2,$V$2))</f>
        <v>300</v>
      </c>
      <c r="Y21" s="50" t="s">
        <v>9</v>
      </c>
      <c r="Z21" s="21">
        <f ca="1">100*_XLL.ALEA.ENTRE.BORNES($U$3,$V$3)</f>
        <v>7300</v>
      </c>
      <c r="AA21" s="5" t="s">
        <v>10</v>
      </c>
      <c r="AB21" s="26" t="s">
        <v>11</v>
      </c>
      <c r="AC21" s="5"/>
      <c r="AD21" s="21"/>
      <c r="AE21" s="5"/>
      <c r="AF21" s="21">
        <f ca="1">100*(_XLL.ALEA.ENTRE.BORNES($U$2,$V$2))</f>
        <v>400</v>
      </c>
      <c r="AG21" s="50" t="s">
        <v>9</v>
      </c>
      <c r="AH21" s="21">
        <f ca="1">100*_XLL.ALEA.ENTRE.BORNES($U$3,$V$3)</f>
        <v>5800</v>
      </c>
      <c r="AI21" s="5" t="s">
        <v>10</v>
      </c>
      <c r="AJ21" s="26" t="s">
        <v>11</v>
      </c>
    </row>
    <row r="22" spans="1:19" ht="15" customHeight="1" hidden="1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9"/>
      <c r="S22" s="10"/>
    </row>
    <row r="23" spans="1:19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5"/>
      <c r="C25" s="21"/>
      <c r="D25" s="5"/>
      <c r="E25" s="52">
        <f>X17</f>
        <v>100</v>
      </c>
      <c r="F25" s="35" t="s">
        <v>9</v>
      </c>
      <c r="G25" s="52">
        <f>Z17</f>
        <v>2000</v>
      </c>
      <c r="H25" s="35" t="s">
        <v>10</v>
      </c>
      <c r="I25" s="34" t="s">
        <v>11</v>
      </c>
      <c r="J25" s="34"/>
      <c r="K25" s="33"/>
      <c r="L25" s="35"/>
      <c r="M25" s="52">
        <f>AF17</f>
        <v>200</v>
      </c>
      <c r="N25" s="35" t="s">
        <v>9</v>
      </c>
      <c r="O25" s="52">
        <f>AH17</f>
        <v>7100</v>
      </c>
      <c r="P25" s="35" t="s">
        <v>10</v>
      </c>
      <c r="Q25" s="34" t="s">
        <v>11</v>
      </c>
      <c r="R25" s="5"/>
      <c r="S25" s="43"/>
    </row>
    <row r="26" spans="1:19" ht="18.75">
      <c r="A26" s="42"/>
      <c r="B26" s="5"/>
      <c r="C26" s="21"/>
      <c r="D26" s="5"/>
      <c r="E26" s="52">
        <f>X18</f>
        <v>300</v>
      </c>
      <c r="F26" s="35" t="s">
        <v>9</v>
      </c>
      <c r="G26" s="52">
        <f>Z18</f>
        <v>3500</v>
      </c>
      <c r="H26" s="35" t="s">
        <v>10</v>
      </c>
      <c r="I26" s="34" t="s">
        <v>11</v>
      </c>
      <c r="J26" s="35"/>
      <c r="K26" s="33"/>
      <c r="L26" s="35"/>
      <c r="M26" s="52">
        <f>AF18</f>
        <v>700</v>
      </c>
      <c r="N26" s="35" t="s">
        <v>9</v>
      </c>
      <c r="O26" s="52">
        <f>AH18</f>
        <v>4900</v>
      </c>
      <c r="P26" s="35" t="s">
        <v>10</v>
      </c>
      <c r="Q26" s="34" t="s">
        <v>11</v>
      </c>
      <c r="R26" s="5"/>
      <c r="S26" s="43"/>
    </row>
    <row r="27" spans="1:19" ht="18.75">
      <c r="A27" s="42"/>
      <c r="B27" s="5"/>
      <c r="C27" s="21"/>
      <c r="D27" s="5"/>
      <c r="E27" s="52">
        <f>X19</f>
        <v>700</v>
      </c>
      <c r="F27" s="35" t="s">
        <v>9</v>
      </c>
      <c r="G27" s="52">
        <f>Z19</f>
        <v>1800</v>
      </c>
      <c r="H27" s="35" t="s">
        <v>10</v>
      </c>
      <c r="I27" s="34" t="s">
        <v>11</v>
      </c>
      <c r="J27" s="35"/>
      <c r="K27" s="33"/>
      <c r="L27" s="35"/>
      <c r="M27" s="52">
        <f>AF19</f>
        <v>500</v>
      </c>
      <c r="N27" s="35" t="s">
        <v>9</v>
      </c>
      <c r="O27" s="52">
        <f>AH19</f>
        <v>3200</v>
      </c>
      <c r="P27" s="35" t="s">
        <v>10</v>
      </c>
      <c r="Q27" s="34" t="s">
        <v>11</v>
      </c>
      <c r="R27" s="5"/>
      <c r="S27" s="43"/>
    </row>
    <row r="28" spans="1:19" ht="18.75">
      <c r="A28" s="42"/>
      <c r="B28" s="5"/>
      <c r="C28" s="21"/>
      <c r="D28" s="5"/>
      <c r="E28" s="52">
        <f>X20</f>
        <v>200</v>
      </c>
      <c r="F28" s="35" t="s">
        <v>9</v>
      </c>
      <c r="G28" s="52">
        <f>Z20</f>
        <v>4400</v>
      </c>
      <c r="H28" s="35" t="s">
        <v>10</v>
      </c>
      <c r="I28" s="34" t="s">
        <v>11</v>
      </c>
      <c r="J28" s="35"/>
      <c r="K28" s="33"/>
      <c r="L28" s="35"/>
      <c r="M28" s="52">
        <f>AF20</f>
        <v>200</v>
      </c>
      <c r="N28" s="35" t="s">
        <v>9</v>
      </c>
      <c r="O28" s="52">
        <f>AH20</f>
        <v>6200</v>
      </c>
      <c r="P28" s="35" t="s">
        <v>10</v>
      </c>
      <c r="Q28" s="34" t="s">
        <v>11</v>
      </c>
      <c r="R28" s="5"/>
      <c r="S28" s="43"/>
    </row>
    <row r="29" spans="1:19" ht="18.75">
      <c r="A29" s="42"/>
      <c r="B29" s="5"/>
      <c r="C29" s="21"/>
      <c r="D29" s="5"/>
      <c r="E29" s="52">
        <f>X21</f>
        <v>300</v>
      </c>
      <c r="F29" s="35" t="s">
        <v>9</v>
      </c>
      <c r="G29" s="52">
        <f>Z21</f>
        <v>7300</v>
      </c>
      <c r="H29" s="35" t="s">
        <v>10</v>
      </c>
      <c r="I29" s="34" t="s">
        <v>11</v>
      </c>
      <c r="J29" s="35"/>
      <c r="K29" s="33"/>
      <c r="L29" s="35"/>
      <c r="M29" s="52">
        <f>AF21</f>
        <v>400</v>
      </c>
      <c r="N29" s="35" t="s">
        <v>9</v>
      </c>
      <c r="O29" s="52">
        <f>AH21</f>
        <v>5800</v>
      </c>
      <c r="P29" s="35" t="s">
        <v>10</v>
      </c>
      <c r="Q29" s="34" t="s">
        <v>11</v>
      </c>
      <c r="R29" s="5"/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15.75" customHeight="1">
      <c r="A33" s="42"/>
      <c r="B33" s="146" t="s">
        <v>121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7"/>
    </row>
    <row r="34" spans="1:19" ht="15.75" customHeight="1">
      <c r="A34" s="49"/>
      <c r="B34" s="92"/>
      <c r="C34" s="92"/>
      <c r="D34" s="92"/>
      <c r="E34" s="146" t="s">
        <v>122</v>
      </c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92"/>
      <c r="S34" s="93"/>
    </row>
    <row r="35" spans="1:19" ht="15">
      <c r="A35" s="4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43"/>
    </row>
    <row r="36" spans="1:19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12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0">
    <mergeCell ref="E34:Q34"/>
    <mergeCell ref="A21:R22"/>
    <mergeCell ref="B33:S33"/>
    <mergeCell ref="J3:R3"/>
    <mergeCell ref="S5:S6"/>
    <mergeCell ref="A1:A4"/>
    <mergeCell ref="B1:R2"/>
    <mergeCell ref="S1:S4"/>
    <mergeCell ref="C4:R4"/>
    <mergeCell ref="A5:R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Z50"/>
  <sheetViews>
    <sheetView zoomScalePageLayoutView="0" workbookViewId="0" topLeftCell="A1">
      <selection activeCell="G9" sqref="G9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28515625" style="0" customWidth="1"/>
    <col min="5" max="5" width="5.421875" style="0" customWidth="1"/>
    <col min="6" max="6" width="2.140625" style="0" customWidth="1"/>
    <col min="7" max="7" width="3.8515625" style="0" customWidth="1"/>
    <col min="8" max="8" width="3.140625" style="0" customWidth="1"/>
    <col min="9" max="9" width="5.421875" style="0" customWidth="1"/>
    <col min="10" max="10" width="4.28125" style="0" customWidth="1"/>
    <col min="11" max="11" width="4.57421875" style="0" customWidth="1"/>
    <col min="12" max="12" width="2.140625" style="0" customWidth="1"/>
    <col min="13" max="13" width="5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7" width="0" style="0" hidden="1" customWidth="1"/>
  </cols>
  <sheetData>
    <row r="1" spans="1:22" ht="15.75" customHeight="1">
      <c r="A1" s="109"/>
      <c r="B1" s="125" t="s">
        <v>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7"/>
      <c r="S1" s="121" t="s">
        <v>19</v>
      </c>
      <c r="T1" s="22" t="s">
        <v>5</v>
      </c>
      <c r="U1" s="23" t="s">
        <v>4</v>
      </c>
      <c r="V1" s="23" t="s">
        <v>6</v>
      </c>
    </row>
    <row r="2" spans="1:26" ht="15" customHeight="1">
      <c r="A2" s="110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  <c r="S2" s="122"/>
      <c r="T2" t="s">
        <v>7</v>
      </c>
      <c r="U2">
        <v>20</v>
      </c>
      <c r="V2">
        <v>100</v>
      </c>
      <c r="X2">
        <f ca="1">_XLL.ALEA.ENTRE.BORNES($U$2,$V$2)</f>
        <v>47</v>
      </c>
      <c r="Z2">
        <f ca="1">_XLL.ALEA.ENTRE.BORNES($U$2,$V$2)</f>
        <v>46</v>
      </c>
    </row>
    <row r="3" spans="1:26" ht="15" customHeight="1">
      <c r="A3" s="110"/>
      <c r="B3" s="5"/>
      <c r="C3" s="32"/>
      <c r="D3" s="32"/>
      <c r="E3" s="32"/>
      <c r="F3" s="32"/>
      <c r="G3" s="32"/>
      <c r="H3" s="32"/>
      <c r="I3" s="32"/>
      <c r="J3" s="112" t="s">
        <v>39</v>
      </c>
      <c r="K3" s="112"/>
      <c r="L3" s="112"/>
      <c r="M3" s="112"/>
      <c r="N3" s="112"/>
      <c r="O3" s="112"/>
      <c r="P3" s="112"/>
      <c r="Q3" s="112"/>
      <c r="R3" s="113"/>
      <c r="S3" s="123"/>
      <c r="T3" t="s">
        <v>8</v>
      </c>
      <c r="U3" s="21">
        <v>4</v>
      </c>
      <c r="V3" s="21">
        <v>6</v>
      </c>
      <c r="X3">
        <f aca="true" ca="1" t="shared" si="0" ref="X3:Z6">_XLL.ALEA.ENTRE.BORNES($U$2,$V$2)</f>
        <v>74</v>
      </c>
      <c r="Z3">
        <f ca="1" t="shared" si="0"/>
        <v>67</v>
      </c>
    </row>
    <row r="4" spans="1:26" ht="15" customHeight="1">
      <c r="A4" s="111"/>
      <c r="B4" s="38"/>
      <c r="C4" s="131" t="s">
        <v>41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S4" s="124"/>
      <c r="X4">
        <f ca="1" t="shared" si="0"/>
        <v>82</v>
      </c>
      <c r="Z4">
        <f ca="1" t="shared" si="0"/>
        <v>65</v>
      </c>
    </row>
    <row r="5" spans="1:26" ht="15">
      <c r="A5" s="116" t="s">
        <v>59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8"/>
      <c r="S5" s="114" t="s">
        <v>3</v>
      </c>
      <c r="X5">
        <f ca="1" t="shared" si="0"/>
        <v>99</v>
      </c>
      <c r="Z5">
        <f ca="1" t="shared" si="0"/>
        <v>26</v>
      </c>
    </row>
    <row r="6" spans="1:26" ht="15">
      <c r="A6" s="133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  <c r="S6" s="115"/>
      <c r="X6">
        <f ca="1" t="shared" si="0"/>
        <v>91</v>
      </c>
      <c r="Z6">
        <f ca="1" t="shared" si="0"/>
        <v>74</v>
      </c>
    </row>
    <row r="7" spans="1:19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</row>
    <row r="8" spans="1:19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</row>
    <row r="9" spans="1:26" ht="18.75">
      <c r="A9" s="42"/>
      <c r="B9" s="26"/>
      <c r="C9" s="21"/>
      <c r="D9" s="5"/>
      <c r="E9" s="33">
        <f>X2</f>
        <v>47</v>
      </c>
      <c r="F9" s="35" t="s">
        <v>13</v>
      </c>
      <c r="G9" s="33">
        <f ca="1">(X2-ROUNDDOWN(X2,-1))+(_XLL.ALEA.ENTRE.BORNES($U$3,$V$3))</f>
        <v>11</v>
      </c>
      <c r="H9" s="35" t="s">
        <v>10</v>
      </c>
      <c r="I9" s="34" t="s">
        <v>11</v>
      </c>
      <c r="J9" s="34"/>
      <c r="K9" s="33"/>
      <c r="L9" s="35"/>
      <c r="M9" s="33">
        <f>Z2</f>
        <v>46</v>
      </c>
      <c r="N9" s="35" t="s">
        <v>13</v>
      </c>
      <c r="O9" s="52">
        <f ca="1">(Z2-ROUNDDOWN(Z2,-1))+(_XLL.ALEA.ENTRE.BORNES($U$3,$V$3))</f>
        <v>10</v>
      </c>
      <c r="P9" s="35" t="s">
        <v>10</v>
      </c>
      <c r="Q9" s="34" t="s">
        <v>11</v>
      </c>
      <c r="R9" s="26"/>
      <c r="S9" s="43"/>
      <c r="X9">
        <f ca="1">_XLL.ALEA.ENTRE.BORNES($U$2,$V$2)</f>
        <v>72</v>
      </c>
      <c r="Z9">
        <f ca="1">_XLL.ALEA.ENTRE.BORNES($U$2,$V$2)</f>
        <v>31</v>
      </c>
    </row>
    <row r="10" spans="1:26" ht="18.75">
      <c r="A10" s="42"/>
      <c r="B10" s="5"/>
      <c r="C10" s="21"/>
      <c r="D10" s="5"/>
      <c r="E10" s="52">
        <f>X3</f>
        <v>74</v>
      </c>
      <c r="F10" s="35" t="s">
        <v>13</v>
      </c>
      <c r="G10" s="52">
        <f ca="1">(X3-ROUNDDOWN(X3,-1))+(_XLL.ALEA.ENTRE.BORNES($U$3,$V$3))</f>
        <v>10</v>
      </c>
      <c r="H10" s="35" t="s">
        <v>10</v>
      </c>
      <c r="I10" s="34" t="s">
        <v>11</v>
      </c>
      <c r="J10" s="35"/>
      <c r="K10" s="33"/>
      <c r="L10" s="35"/>
      <c r="M10" s="52">
        <f>Z3</f>
        <v>67</v>
      </c>
      <c r="N10" s="35" t="s">
        <v>13</v>
      </c>
      <c r="O10" s="52">
        <f ca="1">(Z3-ROUNDDOWN(Z3,-1))+(_XLL.ALEA.ENTRE.BORNES($U$3,$V$3))</f>
        <v>12</v>
      </c>
      <c r="P10" s="35" t="s">
        <v>10</v>
      </c>
      <c r="Q10" s="34" t="s">
        <v>11</v>
      </c>
      <c r="R10" s="5"/>
      <c r="S10" s="43"/>
      <c r="X10">
        <f ca="1">_XLL.ALEA.ENTRE.BORNES($U$2,$V$2)</f>
        <v>75</v>
      </c>
      <c r="Z10">
        <f ca="1">_XLL.ALEA.ENTRE.BORNES($U$2,$V$2)</f>
        <v>85</v>
      </c>
    </row>
    <row r="11" spans="1:26" ht="18.75">
      <c r="A11" s="42"/>
      <c r="B11" s="5"/>
      <c r="C11" s="21"/>
      <c r="D11" s="5"/>
      <c r="E11" s="52">
        <f>X4</f>
        <v>82</v>
      </c>
      <c r="F11" s="35" t="s">
        <v>13</v>
      </c>
      <c r="G11" s="52">
        <f ca="1">(X4-ROUNDDOWN(X4,-1))+(_XLL.ALEA.ENTRE.BORNES($U$3,$V$3))</f>
        <v>8</v>
      </c>
      <c r="H11" s="35" t="s">
        <v>10</v>
      </c>
      <c r="I11" s="34" t="s">
        <v>11</v>
      </c>
      <c r="J11" s="35"/>
      <c r="K11" s="33"/>
      <c r="L11" s="35"/>
      <c r="M11" s="52">
        <f>Z4</f>
        <v>65</v>
      </c>
      <c r="N11" s="35" t="s">
        <v>13</v>
      </c>
      <c r="O11" s="52">
        <f ca="1">(Z4-ROUNDDOWN(Z4,-1))+(_XLL.ALEA.ENTRE.BORNES($U$3,$V$3))</f>
        <v>10</v>
      </c>
      <c r="P11" s="35" t="s">
        <v>10</v>
      </c>
      <c r="Q11" s="34" t="s">
        <v>11</v>
      </c>
      <c r="R11" s="5"/>
      <c r="S11" s="43"/>
      <c r="X11">
        <f ca="1">_XLL.ALEA.ENTRE.BORNES($U$2,$V$2)</f>
        <v>34</v>
      </c>
      <c r="Z11">
        <f ca="1">_XLL.ALEA.ENTRE.BORNES($U$2,$V$2)</f>
        <v>92</v>
      </c>
    </row>
    <row r="12" spans="1:26" ht="18.75">
      <c r="A12" s="42"/>
      <c r="B12" s="5"/>
      <c r="C12" s="21"/>
      <c r="D12" s="5"/>
      <c r="E12" s="52">
        <f>X5</f>
        <v>99</v>
      </c>
      <c r="F12" s="35" t="s">
        <v>13</v>
      </c>
      <c r="G12" s="52">
        <f ca="1">(X5-ROUNDDOWN(X5,-1))+(_XLL.ALEA.ENTRE.BORNES($U$3,$V$3))</f>
        <v>13</v>
      </c>
      <c r="H12" s="35" t="s">
        <v>10</v>
      </c>
      <c r="I12" s="34" t="s">
        <v>11</v>
      </c>
      <c r="J12" s="35"/>
      <c r="K12" s="33"/>
      <c r="L12" s="35"/>
      <c r="M12" s="52">
        <f>Z5</f>
        <v>26</v>
      </c>
      <c r="N12" s="35" t="s">
        <v>13</v>
      </c>
      <c r="O12" s="52">
        <f ca="1">(Z5-ROUNDDOWN(Z5,-1))+(_XLL.ALEA.ENTRE.BORNES($U$3,$V$3))</f>
        <v>12</v>
      </c>
      <c r="P12" s="35" t="s">
        <v>10</v>
      </c>
      <c r="Q12" s="34" t="s">
        <v>11</v>
      </c>
      <c r="R12" s="5"/>
      <c r="S12" s="43"/>
      <c r="X12">
        <f ca="1">_XLL.ALEA.ENTRE.BORNES($U$2,$V$2)</f>
        <v>48</v>
      </c>
      <c r="Z12">
        <f ca="1">_XLL.ALEA.ENTRE.BORNES($U$2,$V$2)</f>
        <v>64</v>
      </c>
    </row>
    <row r="13" spans="1:26" ht="18.75">
      <c r="A13" s="42"/>
      <c r="B13" s="5"/>
      <c r="C13" s="21"/>
      <c r="D13" s="5"/>
      <c r="E13" s="52">
        <f>X6</f>
        <v>91</v>
      </c>
      <c r="F13" s="35" t="s">
        <v>13</v>
      </c>
      <c r="G13" s="52">
        <f ca="1">(X6-ROUNDDOWN(X6,-1))+(_XLL.ALEA.ENTRE.BORNES($U$3,$V$3))</f>
        <v>6</v>
      </c>
      <c r="H13" s="35" t="s">
        <v>10</v>
      </c>
      <c r="I13" s="34" t="s">
        <v>11</v>
      </c>
      <c r="J13" s="35"/>
      <c r="K13" s="33"/>
      <c r="L13" s="35"/>
      <c r="M13" s="52">
        <f>Z6</f>
        <v>74</v>
      </c>
      <c r="N13" s="35" t="s">
        <v>13</v>
      </c>
      <c r="O13" s="52">
        <f ca="1">(Z6-ROUNDDOWN(Z6,-1))+(_XLL.ALEA.ENTRE.BORNES($U$3,$V$3))</f>
        <v>9</v>
      </c>
      <c r="P13" s="35" t="s">
        <v>10</v>
      </c>
      <c r="Q13" s="34" t="s">
        <v>11</v>
      </c>
      <c r="R13" s="5"/>
      <c r="S13" s="43"/>
      <c r="X13">
        <f ca="1">_XLL.ALEA.ENTRE.BORNES($U$2,$V$2)</f>
        <v>66</v>
      </c>
      <c r="Z13">
        <f ca="1">_XLL.ALEA.ENTRE.BORNES($U$2,$V$2)</f>
        <v>40</v>
      </c>
    </row>
    <row r="14" spans="1:19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</row>
    <row r="15" spans="1:19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</row>
    <row r="16" spans="1:19" ht="15">
      <c r="A16" s="4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3"/>
    </row>
    <row r="17" spans="1:19" ht="15">
      <c r="A17" s="42"/>
      <c r="B17" s="5"/>
      <c r="C17" s="50" t="s">
        <v>123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3"/>
      <c r="S17" s="51"/>
    </row>
    <row r="18" spans="1:19" ht="15">
      <c r="A18" s="42"/>
      <c r="B18" s="5"/>
      <c r="C18" s="50" t="s">
        <v>124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3"/>
      <c r="S18" s="51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15">
      <c r="A21" s="116" t="s">
        <v>176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8"/>
      <c r="S21" s="114" t="s">
        <v>3</v>
      </c>
    </row>
    <row r="22" spans="1:19" ht="15">
      <c r="A22" s="15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20"/>
      <c r="S22" s="115"/>
    </row>
    <row r="23" spans="1:19" ht="15">
      <c r="A23" s="12"/>
      <c r="B23" s="13"/>
      <c r="C23" s="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41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5"/>
      <c r="C25" s="21"/>
      <c r="D25" s="5"/>
      <c r="E25" s="33">
        <f>X9</f>
        <v>72</v>
      </c>
      <c r="F25" s="35" t="s">
        <v>13</v>
      </c>
      <c r="G25" s="52">
        <f ca="1">(X9-ROUNDDOWN(X9,-1))+(_XLL.ALEA.ENTRE.BORNES($U$3,$V$3))</f>
        <v>8</v>
      </c>
      <c r="H25" s="35" t="s">
        <v>10</v>
      </c>
      <c r="I25" s="34" t="s">
        <v>11</v>
      </c>
      <c r="J25" s="34"/>
      <c r="K25" s="33"/>
      <c r="L25" s="35"/>
      <c r="M25" s="33">
        <f>Z9</f>
        <v>31</v>
      </c>
      <c r="N25" s="35" t="s">
        <v>13</v>
      </c>
      <c r="O25" s="52">
        <f ca="1">(Z9-ROUNDDOWN(Z9,-1))+(_XLL.ALEA.ENTRE.BORNES($U$3,$V$3))</f>
        <v>6</v>
      </c>
      <c r="P25" s="35" t="s">
        <v>10</v>
      </c>
      <c r="Q25" s="34" t="s">
        <v>11</v>
      </c>
      <c r="R25" s="5"/>
      <c r="S25" s="43"/>
    </row>
    <row r="26" spans="1:19" ht="18.75">
      <c r="A26" s="42"/>
      <c r="B26" s="5"/>
      <c r="C26" s="21"/>
      <c r="D26" s="5"/>
      <c r="E26" s="52">
        <f>X10</f>
        <v>75</v>
      </c>
      <c r="F26" s="35" t="s">
        <v>13</v>
      </c>
      <c r="G26" s="52">
        <f ca="1">(X10-ROUNDDOWN(X10,-1))+(_XLL.ALEA.ENTRE.BORNES($U$3,$V$3))</f>
        <v>11</v>
      </c>
      <c r="H26" s="35" t="s">
        <v>10</v>
      </c>
      <c r="I26" s="34" t="s">
        <v>11</v>
      </c>
      <c r="J26" s="35"/>
      <c r="K26" s="33"/>
      <c r="L26" s="35"/>
      <c r="M26" s="52">
        <f>Z10</f>
        <v>85</v>
      </c>
      <c r="N26" s="35" t="s">
        <v>13</v>
      </c>
      <c r="O26" s="52">
        <f ca="1">(Z10-ROUNDDOWN(Z10,-1))+(_XLL.ALEA.ENTRE.BORNES($U$3,$V$3))</f>
        <v>9</v>
      </c>
      <c r="P26" s="35" t="s">
        <v>10</v>
      </c>
      <c r="Q26" s="34" t="s">
        <v>11</v>
      </c>
      <c r="R26" s="5"/>
      <c r="S26" s="43"/>
    </row>
    <row r="27" spans="1:19" ht="18.75">
      <c r="A27" s="42"/>
      <c r="B27" s="5"/>
      <c r="C27" s="21"/>
      <c r="D27" s="5"/>
      <c r="E27" s="52">
        <f>X11</f>
        <v>34</v>
      </c>
      <c r="F27" s="35" t="s">
        <v>13</v>
      </c>
      <c r="G27" s="52">
        <f ca="1">(X11-ROUNDDOWN(X11,-1))+(_XLL.ALEA.ENTRE.BORNES($U$3,$V$3))</f>
        <v>9</v>
      </c>
      <c r="H27" s="35" t="s">
        <v>10</v>
      </c>
      <c r="I27" s="34" t="s">
        <v>11</v>
      </c>
      <c r="J27" s="35"/>
      <c r="K27" s="33"/>
      <c r="L27" s="35"/>
      <c r="M27" s="52">
        <f>Z11</f>
        <v>92</v>
      </c>
      <c r="N27" s="35" t="s">
        <v>13</v>
      </c>
      <c r="O27" s="52">
        <f ca="1">(Z11-ROUNDDOWN(Z11,-1))+(_XLL.ALEA.ENTRE.BORNES($U$3,$V$3))</f>
        <v>7</v>
      </c>
      <c r="P27" s="35" t="s">
        <v>10</v>
      </c>
      <c r="Q27" s="34" t="s">
        <v>11</v>
      </c>
      <c r="R27" s="5"/>
      <c r="S27" s="43"/>
    </row>
    <row r="28" spans="1:19" ht="18.75">
      <c r="A28" s="42"/>
      <c r="B28" s="5"/>
      <c r="C28" s="21"/>
      <c r="D28" s="5"/>
      <c r="E28" s="52">
        <f>X12</f>
        <v>48</v>
      </c>
      <c r="F28" s="35" t="s">
        <v>13</v>
      </c>
      <c r="G28" s="52">
        <f ca="1">(X12-ROUNDDOWN(X12,-1))+(_XLL.ALEA.ENTRE.BORNES($U$3,$V$3))</f>
        <v>13</v>
      </c>
      <c r="H28" s="35" t="s">
        <v>10</v>
      </c>
      <c r="I28" s="34" t="s">
        <v>11</v>
      </c>
      <c r="J28" s="35"/>
      <c r="K28" s="33"/>
      <c r="L28" s="35"/>
      <c r="M28" s="52">
        <f>Z12</f>
        <v>64</v>
      </c>
      <c r="N28" s="35" t="s">
        <v>13</v>
      </c>
      <c r="O28" s="52">
        <f ca="1">(Z12-ROUNDDOWN(Z12,-1))+(_XLL.ALEA.ENTRE.BORNES($U$3,$V$3))</f>
        <v>8</v>
      </c>
      <c r="P28" s="35" t="s">
        <v>10</v>
      </c>
      <c r="Q28" s="34" t="s">
        <v>11</v>
      </c>
      <c r="R28" s="5"/>
      <c r="S28" s="43"/>
    </row>
    <row r="29" spans="1:19" ht="18.75">
      <c r="A29" s="42"/>
      <c r="B29" s="5"/>
      <c r="C29" s="21"/>
      <c r="D29" s="5"/>
      <c r="E29" s="52">
        <f>X13</f>
        <v>66</v>
      </c>
      <c r="F29" s="35" t="s">
        <v>13</v>
      </c>
      <c r="G29" s="52">
        <f ca="1">(X13-ROUNDDOWN(X13,-1))+(_XLL.ALEA.ENTRE.BORNES($U$3,$V$3))</f>
        <v>12</v>
      </c>
      <c r="H29" s="35" t="s">
        <v>10</v>
      </c>
      <c r="I29" s="34" t="s">
        <v>11</v>
      </c>
      <c r="J29" s="35"/>
      <c r="K29" s="33"/>
      <c r="L29" s="35"/>
      <c r="M29" s="52">
        <f>Z13</f>
        <v>40</v>
      </c>
      <c r="N29" s="35" t="s">
        <v>13</v>
      </c>
      <c r="O29" s="52">
        <f ca="1">(Z13-ROUNDDOWN(Z13,-1))+(_XLL.ALEA.ENTRE.BORNES($U$3,$V$3))</f>
        <v>6</v>
      </c>
      <c r="P29" s="35" t="s">
        <v>10</v>
      </c>
      <c r="Q29" s="34" t="s">
        <v>11</v>
      </c>
      <c r="R29" s="5"/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15">
      <c r="A33" s="42"/>
      <c r="B33" s="5"/>
      <c r="C33" s="5"/>
      <c r="D33" s="5"/>
      <c r="E33" s="50" t="s">
        <v>125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43"/>
    </row>
    <row r="34" spans="1:20" ht="15" customHeight="1">
      <c r="A34" s="42"/>
      <c r="B34" s="5"/>
      <c r="C34" s="44"/>
      <c r="D34" s="44"/>
      <c r="E34" s="142" t="s">
        <v>126</v>
      </c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31"/>
      <c r="T34" s="29"/>
    </row>
    <row r="35" spans="1:20" ht="15">
      <c r="A35" s="42"/>
      <c r="B35" s="5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31"/>
      <c r="T35" s="29"/>
    </row>
    <row r="36" spans="1:19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12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2">
    <mergeCell ref="E34:R34"/>
    <mergeCell ref="A6:R6"/>
    <mergeCell ref="B22:R22"/>
    <mergeCell ref="J3:R3"/>
    <mergeCell ref="S5:S6"/>
    <mergeCell ref="S21:S22"/>
    <mergeCell ref="A1:A4"/>
    <mergeCell ref="B1:R2"/>
    <mergeCell ref="S1:S4"/>
    <mergeCell ref="C4:R4"/>
    <mergeCell ref="A5:R5"/>
    <mergeCell ref="A21:R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AJ50"/>
  <sheetViews>
    <sheetView zoomScalePageLayoutView="0" workbookViewId="0" topLeftCell="A1">
      <selection activeCell="S1" sqref="S1:S16384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2.00390625" style="0" customWidth="1"/>
    <col min="5" max="5" width="3.8515625" style="0" customWidth="1"/>
    <col min="6" max="6" width="2.140625" style="0" customWidth="1"/>
    <col min="7" max="7" width="3.851562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4" width="5.00390625" style="0" hidden="1" customWidth="1"/>
    <col min="25" max="25" width="2.00390625" style="0" hidden="1" customWidth="1"/>
    <col min="26" max="26" width="4.7109375" style="0" hidden="1" customWidth="1"/>
    <col min="27" max="27" width="2.00390625" style="0" hidden="1" customWidth="1"/>
    <col min="28" max="32" width="5.00390625" style="0" hidden="1" customWidth="1"/>
    <col min="33" max="33" width="2.28125" style="0" hidden="1" customWidth="1"/>
    <col min="34" max="34" width="5.00390625" style="0" hidden="1" customWidth="1"/>
    <col min="35" max="35" width="2.421875" style="0" hidden="1" customWidth="1"/>
    <col min="36" max="37" width="5.00390625" style="0" hidden="1" customWidth="1"/>
    <col min="38" max="38" width="0" style="0" hidden="1" customWidth="1"/>
  </cols>
  <sheetData>
    <row r="1" spans="1:36" ht="15.75" customHeight="1">
      <c r="A1" s="109"/>
      <c r="B1" s="125" t="s">
        <v>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7"/>
      <c r="S1" s="121" t="s">
        <v>30</v>
      </c>
      <c r="T1" s="22" t="s">
        <v>5</v>
      </c>
      <c r="U1" s="23" t="s">
        <v>4</v>
      </c>
      <c r="V1" s="23" t="s">
        <v>6</v>
      </c>
      <c r="X1" s="21">
        <f ca="1">_XLL.ALEA.ENTRE.BORNES($U$2,$V$2)</f>
        <v>87</v>
      </c>
      <c r="Y1" s="5" t="s">
        <v>13</v>
      </c>
      <c r="Z1" s="21">
        <f ca="1">_XLL.ALEA.ENTRE.BORNES(X1-15,(X1-_XLL.ALEA.ENTRE.BORNES($U$4,$U$5)))</f>
        <v>81</v>
      </c>
      <c r="AA1" s="5" t="s">
        <v>10</v>
      </c>
      <c r="AB1" s="26" t="s">
        <v>11</v>
      </c>
      <c r="AC1" s="26"/>
      <c r="AD1" s="21"/>
      <c r="AE1" s="5"/>
      <c r="AF1" s="21">
        <f ca="1">_XLL.ALEA.ENTRE.BORNES($U$2,$V$2)</f>
        <v>71</v>
      </c>
      <c r="AG1" s="5" t="s">
        <v>13</v>
      </c>
      <c r="AH1" s="21">
        <f ca="1">_XLL.ALEA.ENTRE.BORNES(AF1-15,(AF1-_XLL.ALEA.ENTRE.BORNES($U$4,$U$5)))</f>
        <v>58</v>
      </c>
      <c r="AI1" s="5" t="s">
        <v>10</v>
      </c>
      <c r="AJ1" s="26" t="s">
        <v>11</v>
      </c>
    </row>
    <row r="2" spans="1:36" ht="15" customHeight="1">
      <c r="A2" s="110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  <c r="S2" s="122"/>
      <c r="T2" t="s">
        <v>7</v>
      </c>
      <c r="U2">
        <v>32</v>
      </c>
      <c r="V2">
        <v>99</v>
      </c>
      <c r="X2" s="21">
        <f ca="1">_XLL.ALEA.ENTRE.BORNES($U$2,$V$2)</f>
        <v>86</v>
      </c>
      <c r="Y2" s="5" t="s">
        <v>13</v>
      </c>
      <c r="Z2" s="21">
        <f ca="1">_XLL.ALEA.ENTRE.BORNES(X2-15,(X2-_XLL.ALEA.ENTRE.BORNES($U$4,$U$5)))</f>
        <v>76</v>
      </c>
      <c r="AA2" s="5" t="s">
        <v>10</v>
      </c>
      <c r="AB2" s="26" t="s">
        <v>11</v>
      </c>
      <c r="AC2" s="5"/>
      <c r="AD2" s="21"/>
      <c r="AE2" s="5"/>
      <c r="AF2" s="21">
        <f ca="1">_XLL.ALEA.ENTRE.BORNES($U$2,$V$2)</f>
        <v>33</v>
      </c>
      <c r="AG2" s="5" t="s">
        <v>13</v>
      </c>
      <c r="AH2" s="21">
        <f ca="1">_XLL.ALEA.ENTRE.BORNES(AF2-15,(AF2-_XLL.ALEA.ENTRE.BORNES($U$4,$U$5)))</f>
        <v>21</v>
      </c>
      <c r="AI2" s="5" t="s">
        <v>10</v>
      </c>
      <c r="AJ2" s="26" t="s">
        <v>11</v>
      </c>
    </row>
    <row r="3" spans="1:36" ht="15" customHeight="1">
      <c r="A3" s="110"/>
      <c r="B3" s="5"/>
      <c r="C3" s="32"/>
      <c r="D3" s="32"/>
      <c r="E3" s="32"/>
      <c r="F3" s="32"/>
      <c r="G3" s="32"/>
      <c r="H3" s="32"/>
      <c r="I3" s="32"/>
      <c r="J3" s="112" t="s">
        <v>39</v>
      </c>
      <c r="K3" s="112"/>
      <c r="L3" s="112"/>
      <c r="M3" s="112"/>
      <c r="N3" s="112"/>
      <c r="O3" s="112"/>
      <c r="P3" s="112"/>
      <c r="Q3" s="112"/>
      <c r="R3" s="113"/>
      <c r="S3" s="123"/>
      <c r="T3" t="s">
        <v>8</v>
      </c>
      <c r="U3" s="21">
        <v>10</v>
      </c>
      <c r="V3" s="21"/>
      <c r="X3" s="21">
        <f ca="1">_XLL.ALEA.ENTRE.BORNES($U$2,$V$2)</f>
        <v>50</v>
      </c>
      <c r="Y3" s="5" t="s">
        <v>13</v>
      </c>
      <c r="Z3" s="21">
        <f ca="1">_XLL.ALEA.ENTRE.BORNES(X3-15,(X3-_XLL.ALEA.ENTRE.BORNES($U$4,$U$5)))</f>
        <v>41</v>
      </c>
      <c r="AA3" s="5" t="s">
        <v>10</v>
      </c>
      <c r="AB3" s="26" t="s">
        <v>11</v>
      </c>
      <c r="AC3" s="5"/>
      <c r="AD3" s="21"/>
      <c r="AE3" s="5"/>
      <c r="AF3" s="21">
        <f ca="1">_XLL.ALEA.ENTRE.BORNES($U$2,$V$2)</f>
        <v>94</v>
      </c>
      <c r="AG3" s="5" t="s">
        <v>13</v>
      </c>
      <c r="AH3" s="21">
        <f ca="1">_XLL.ALEA.ENTRE.BORNES(AF3-15,(AF3-_XLL.ALEA.ENTRE.BORNES($U$4,$U$5)))</f>
        <v>83</v>
      </c>
      <c r="AI3" s="5" t="s">
        <v>10</v>
      </c>
      <c r="AJ3" s="26" t="s">
        <v>11</v>
      </c>
    </row>
    <row r="4" spans="1:36" ht="15" customHeight="1">
      <c r="A4" s="111"/>
      <c r="B4" s="38"/>
      <c r="C4" s="131" t="s">
        <v>41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S4" s="124"/>
      <c r="U4">
        <v>1</v>
      </c>
      <c r="V4" s="21"/>
      <c r="X4" s="21">
        <f ca="1">_XLL.ALEA.ENTRE.BORNES($U$2,$V$2)</f>
        <v>54</v>
      </c>
      <c r="Y4" s="5" t="s">
        <v>13</v>
      </c>
      <c r="Z4" s="21">
        <f ca="1">_XLL.ALEA.ENTRE.BORNES(X4-15,(X4-_XLL.ALEA.ENTRE.BORNES($U$4,$U$5)))</f>
        <v>40</v>
      </c>
      <c r="AA4" s="5" t="s">
        <v>10</v>
      </c>
      <c r="AB4" s="26" t="s">
        <v>11</v>
      </c>
      <c r="AC4" s="5"/>
      <c r="AD4" s="21"/>
      <c r="AE4" s="5"/>
      <c r="AF4" s="21">
        <f ca="1">_XLL.ALEA.ENTRE.BORNES($U$2,$V$2)</f>
        <v>51</v>
      </c>
      <c r="AG4" s="5" t="s">
        <v>13</v>
      </c>
      <c r="AH4" s="21">
        <f ca="1">_XLL.ALEA.ENTRE.BORNES(AF4-15,(AF4-_XLL.ALEA.ENTRE.BORNES($U$4,$U$5)))</f>
        <v>46</v>
      </c>
      <c r="AI4" s="5" t="s">
        <v>10</v>
      </c>
      <c r="AJ4" s="26" t="s">
        <v>11</v>
      </c>
    </row>
    <row r="5" spans="1:36" ht="15">
      <c r="A5" s="116" t="s">
        <v>60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8"/>
      <c r="S5" s="114" t="s">
        <v>3</v>
      </c>
      <c r="U5">
        <v>6</v>
      </c>
      <c r="V5" s="21"/>
      <c r="X5" s="21">
        <f ca="1">_XLL.ALEA.ENTRE.BORNES($U$2,$V$2)</f>
        <v>80</v>
      </c>
      <c r="Y5" s="5" t="s">
        <v>13</v>
      </c>
      <c r="Z5" s="21">
        <f ca="1">_XLL.ALEA.ENTRE.BORNES(X5-15,(X5-_XLL.ALEA.ENTRE.BORNES($U$4,$U$5)))</f>
        <v>67</v>
      </c>
      <c r="AA5" s="5" t="s">
        <v>10</v>
      </c>
      <c r="AB5" s="26" t="s">
        <v>11</v>
      </c>
      <c r="AC5" s="5"/>
      <c r="AD5" s="21"/>
      <c r="AE5" s="5"/>
      <c r="AF5" s="21">
        <f ca="1">_XLL.ALEA.ENTRE.BORNES($U$2,$V$2)</f>
        <v>32</v>
      </c>
      <c r="AG5" s="5" t="s">
        <v>13</v>
      </c>
      <c r="AH5" s="21">
        <f ca="1">_XLL.ALEA.ENTRE.BORNES(AF5-15,(AF5-_XLL.ALEA.ENTRE.BORNES($U$4,$U$5)))</f>
        <v>26</v>
      </c>
      <c r="AI5" s="5" t="s">
        <v>10</v>
      </c>
      <c r="AJ5" s="26" t="s">
        <v>11</v>
      </c>
    </row>
    <row r="6" spans="1:30" ht="15">
      <c r="A6" s="133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  <c r="S6" s="115"/>
      <c r="V6" s="21"/>
      <c r="AD6" s="21"/>
    </row>
    <row r="7" spans="1:30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  <c r="V7" s="21"/>
      <c r="AD7" s="21"/>
    </row>
    <row r="8" spans="1:19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</row>
    <row r="9" spans="1:19" ht="18.75">
      <c r="A9" s="42"/>
      <c r="B9" s="26"/>
      <c r="C9" s="21"/>
      <c r="D9" s="5"/>
      <c r="E9" s="33">
        <f>X1</f>
        <v>87</v>
      </c>
      <c r="F9" s="35" t="s">
        <v>13</v>
      </c>
      <c r="G9" s="33">
        <f>Z1</f>
        <v>81</v>
      </c>
      <c r="H9" s="35" t="s">
        <v>10</v>
      </c>
      <c r="I9" s="34" t="s">
        <v>11</v>
      </c>
      <c r="J9" s="34"/>
      <c r="K9" s="33"/>
      <c r="L9" s="35"/>
      <c r="M9" s="33">
        <f>AF1</f>
        <v>71</v>
      </c>
      <c r="N9" s="35" t="s">
        <v>13</v>
      </c>
      <c r="O9" s="33">
        <f>AH1</f>
        <v>58</v>
      </c>
      <c r="P9" s="35" t="s">
        <v>10</v>
      </c>
      <c r="Q9" s="34" t="s">
        <v>11</v>
      </c>
      <c r="R9" s="26"/>
      <c r="S9" s="43"/>
    </row>
    <row r="10" spans="1:19" ht="18.75">
      <c r="A10" s="42"/>
      <c r="B10" s="5"/>
      <c r="C10" s="21"/>
      <c r="D10" s="5"/>
      <c r="E10" s="33">
        <f>X2</f>
        <v>86</v>
      </c>
      <c r="F10" s="35" t="s">
        <v>13</v>
      </c>
      <c r="G10" s="52">
        <f>Z2</f>
        <v>76</v>
      </c>
      <c r="H10" s="35" t="s">
        <v>10</v>
      </c>
      <c r="I10" s="34" t="s">
        <v>11</v>
      </c>
      <c r="J10" s="35"/>
      <c r="K10" s="33"/>
      <c r="L10" s="35"/>
      <c r="M10" s="33">
        <f>AF2</f>
        <v>33</v>
      </c>
      <c r="N10" s="35" t="s">
        <v>13</v>
      </c>
      <c r="O10" s="52">
        <f>AH2</f>
        <v>21</v>
      </c>
      <c r="P10" s="35" t="s">
        <v>10</v>
      </c>
      <c r="Q10" s="34" t="s">
        <v>11</v>
      </c>
      <c r="R10" s="5"/>
      <c r="S10" s="43"/>
    </row>
    <row r="11" spans="1:19" ht="18.75">
      <c r="A11" s="42"/>
      <c r="B11" s="5"/>
      <c r="C11" s="21"/>
      <c r="D11" s="5"/>
      <c r="E11" s="33">
        <f>X3</f>
        <v>50</v>
      </c>
      <c r="F11" s="35" t="s">
        <v>13</v>
      </c>
      <c r="G11" s="52">
        <f>Z3</f>
        <v>41</v>
      </c>
      <c r="H11" s="35" t="s">
        <v>10</v>
      </c>
      <c r="I11" s="34" t="s">
        <v>11</v>
      </c>
      <c r="J11" s="35"/>
      <c r="K11" s="33"/>
      <c r="L11" s="35"/>
      <c r="M11" s="33">
        <f>AF3</f>
        <v>94</v>
      </c>
      <c r="N11" s="35" t="s">
        <v>13</v>
      </c>
      <c r="O11" s="52">
        <f>AH3</f>
        <v>83</v>
      </c>
      <c r="P11" s="35" t="s">
        <v>10</v>
      </c>
      <c r="Q11" s="34" t="s">
        <v>11</v>
      </c>
      <c r="R11" s="5"/>
      <c r="S11" s="43"/>
    </row>
    <row r="12" spans="1:19" ht="18.75">
      <c r="A12" s="42"/>
      <c r="B12" s="5"/>
      <c r="C12" s="21"/>
      <c r="D12" s="5"/>
      <c r="E12" s="33">
        <f>X4</f>
        <v>54</v>
      </c>
      <c r="F12" s="35" t="s">
        <v>13</v>
      </c>
      <c r="G12" s="52">
        <f>Z4</f>
        <v>40</v>
      </c>
      <c r="H12" s="35" t="s">
        <v>10</v>
      </c>
      <c r="I12" s="34" t="s">
        <v>11</v>
      </c>
      <c r="J12" s="35"/>
      <c r="K12" s="33"/>
      <c r="L12" s="35"/>
      <c r="M12" s="33">
        <f>AF4</f>
        <v>51</v>
      </c>
      <c r="N12" s="35" t="s">
        <v>13</v>
      </c>
      <c r="O12" s="52">
        <f>AH4</f>
        <v>46</v>
      </c>
      <c r="P12" s="35" t="s">
        <v>10</v>
      </c>
      <c r="Q12" s="34" t="s">
        <v>11</v>
      </c>
      <c r="R12" s="5"/>
      <c r="S12" s="43"/>
    </row>
    <row r="13" spans="1:19" ht="18.75">
      <c r="A13" s="42"/>
      <c r="B13" s="5"/>
      <c r="C13" s="21"/>
      <c r="D13" s="5"/>
      <c r="E13" s="33">
        <f>X5</f>
        <v>80</v>
      </c>
      <c r="F13" s="35" t="s">
        <v>13</v>
      </c>
      <c r="G13" s="52">
        <f>Z5</f>
        <v>67</v>
      </c>
      <c r="H13" s="35" t="s">
        <v>10</v>
      </c>
      <c r="I13" s="34" t="s">
        <v>11</v>
      </c>
      <c r="J13" s="35"/>
      <c r="K13" s="33"/>
      <c r="L13" s="35"/>
      <c r="M13" s="33">
        <f>AF5</f>
        <v>32</v>
      </c>
      <c r="N13" s="35" t="s">
        <v>13</v>
      </c>
      <c r="O13" s="52">
        <f>AH5</f>
        <v>26</v>
      </c>
      <c r="P13" s="35" t="s">
        <v>10</v>
      </c>
      <c r="Q13" s="34" t="s">
        <v>11</v>
      </c>
      <c r="R13" s="5"/>
      <c r="S13" s="43"/>
    </row>
    <row r="14" spans="1:19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</row>
    <row r="15" spans="1:19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</row>
    <row r="16" spans="1:19" ht="15">
      <c r="A16" s="4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3"/>
    </row>
    <row r="17" spans="1:36" ht="18.75">
      <c r="A17" s="42"/>
      <c r="B17" s="5"/>
      <c r="C17" s="5"/>
      <c r="D17" s="5"/>
      <c r="E17" s="35" t="s">
        <v>127</v>
      </c>
      <c r="F17" s="35"/>
      <c r="G17" s="35"/>
      <c r="H17" s="35"/>
      <c r="I17" s="35"/>
      <c r="J17" s="35"/>
      <c r="K17" s="35"/>
      <c r="L17" s="35"/>
      <c r="M17" s="35"/>
      <c r="N17" s="5"/>
      <c r="O17" s="5"/>
      <c r="P17" s="5"/>
      <c r="Q17" s="5"/>
      <c r="R17" s="5"/>
      <c r="S17" s="43"/>
      <c r="X17" s="21">
        <f ca="1">_XLL.ALEA.ENTRE.BORNES($U$2,$V$2)</f>
        <v>88</v>
      </c>
      <c r="Y17" s="5" t="s">
        <v>13</v>
      </c>
      <c r="Z17" s="21">
        <f ca="1">_XLL.ALEA.ENTRE.BORNES(X17-15,(X17-_XLL.ALEA.ENTRE.BORNES($U$4,$U$5)))</f>
        <v>81</v>
      </c>
      <c r="AA17" s="5" t="s">
        <v>10</v>
      </c>
      <c r="AB17" s="26" t="s">
        <v>11</v>
      </c>
      <c r="AC17" s="26"/>
      <c r="AE17" s="5"/>
      <c r="AF17" s="21">
        <f ca="1">_XLL.ALEA.ENTRE.BORNES($U$2,$V$2)</f>
        <v>39</v>
      </c>
      <c r="AG17" s="5" t="s">
        <v>13</v>
      </c>
      <c r="AH17" s="21">
        <f ca="1">_XLL.ALEA.ENTRE.BORNES(AF17-15,(AF17-_XLL.ALEA.ENTRE.BORNES($U$4,$U$5)))</f>
        <v>30</v>
      </c>
      <c r="AI17" s="5" t="s">
        <v>10</v>
      </c>
      <c r="AJ17" s="26" t="s">
        <v>11</v>
      </c>
    </row>
    <row r="18" spans="1:36" ht="18.75">
      <c r="A18" s="42"/>
      <c r="B18" s="5"/>
      <c r="C18" s="5"/>
      <c r="D18" s="5"/>
      <c r="E18" s="35" t="s">
        <v>128</v>
      </c>
      <c r="F18" s="35"/>
      <c r="G18" s="35"/>
      <c r="H18" s="35"/>
      <c r="I18" s="35"/>
      <c r="J18" s="35"/>
      <c r="K18" s="35"/>
      <c r="L18" s="35"/>
      <c r="M18" s="35"/>
      <c r="N18" s="5"/>
      <c r="O18" s="5"/>
      <c r="P18" s="5"/>
      <c r="Q18" s="5"/>
      <c r="R18" s="5"/>
      <c r="S18" s="43"/>
      <c r="X18" s="21">
        <f ca="1">_XLL.ALEA.ENTRE.BORNES($U$2,$V$2)</f>
        <v>99</v>
      </c>
      <c r="Y18" s="5" t="s">
        <v>13</v>
      </c>
      <c r="Z18" s="21">
        <f ca="1">_XLL.ALEA.ENTRE.BORNES(X18-15,(X18-_XLL.ALEA.ENTRE.BORNES($U$4,$U$5)))</f>
        <v>95</v>
      </c>
      <c r="AA18" s="5" t="s">
        <v>10</v>
      </c>
      <c r="AB18" s="26" t="s">
        <v>11</v>
      </c>
      <c r="AC18" s="5"/>
      <c r="AE18" s="5"/>
      <c r="AF18" s="21">
        <f ca="1">_XLL.ALEA.ENTRE.BORNES($U$2,$V$2)</f>
        <v>99</v>
      </c>
      <c r="AG18" s="5" t="s">
        <v>13</v>
      </c>
      <c r="AH18" s="21">
        <f ca="1">_XLL.ALEA.ENTRE.BORNES(AF18-15,(AF18-_XLL.ALEA.ENTRE.BORNES($U$4,$U$5)))</f>
        <v>85</v>
      </c>
      <c r="AI18" s="5" t="s">
        <v>10</v>
      </c>
      <c r="AJ18" s="26" t="s">
        <v>11</v>
      </c>
    </row>
    <row r="19" spans="1:36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X19" s="21">
        <f ca="1">_XLL.ALEA.ENTRE.BORNES($U$2,$V$2)</f>
        <v>86</v>
      </c>
      <c r="Y19" s="5" t="s">
        <v>13</v>
      </c>
      <c r="Z19" s="21">
        <f ca="1">_XLL.ALEA.ENTRE.BORNES(X19-15,(X19-_XLL.ALEA.ENTRE.BORNES($U$4,$U$5)))</f>
        <v>76</v>
      </c>
      <c r="AA19" s="5" t="s">
        <v>10</v>
      </c>
      <c r="AB19" s="26" t="s">
        <v>11</v>
      </c>
      <c r="AC19" s="5"/>
      <c r="AE19" s="5"/>
      <c r="AF19" s="21">
        <f ca="1">_XLL.ALEA.ENTRE.BORNES($U$2,$V$2)</f>
        <v>64</v>
      </c>
      <c r="AG19" s="5" t="s">
        <v>13</v>
      </c>
      <c r="AH19" s="21">
        <f ca="1">_XLL.ALEA.ENTRE.BORNES(AF19-15,(AF19-_XLL.ALEA.ENTRE.BORNES($U$4,$U$5)))</f>
        <v>53</v>
      </c>
      <c r="AI19" s="5" t="s">
        <v>10</v>
      </c>
      <c r="AJ19" s="26" t="s">
        <v>11</v>
      </c>
    </row>
    <row r="20" spans="1:36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X20" s="21">
        <f ca="1">_XLL.ALEA.ENTRE.BORNES($U$2,$V$2)</f>
        <v>36</v>
      </c>
      <c r="Y20" s="5" t="s">
        <v>13</v>
      </c>
      <c r="Z20" s="21">
        <f ca="1">_XLL.ALEA.ENTRE.BORNES(X20-15,(X20-_XLL.ALEA.ENTRE.BORNES($U$4,$U$5)))</f>
        <v>32</v>
      </c>
      <c r="AA20" s="5" t="s">
        <v>10</v>
      </c>
      <c r="AB20" s="26" t="s">
        <v>11</v>
      </c>
      <c r="AC20" s="5"/>
      <c r="AE20" s="5"/>
      <c r="AF20" s="21">
        <f ca="1">_XLL.ALEA.ENTRE.BORNES($U$2,$V$2)</f>
        <v>87</v>
      </c>
      <c r="AG20" s="5" t="s">
        <v>13</v>
      </c>
      <c r="AH20" s="21">
        <f ca="1">_XLL.ALEA.ENTRE.BORNES(AF20-15,(AF20-_XLL.ALEA.ENTRE.BORNES($U$4,$U$5)))</f>
        <v>86</v>
      </c>
      <c r="AI20" s="5" t="s">
        <v>10</v>
      </c>
      <c r="AJ20" s="26" t="s">
        <v>11</v>
      </c>
    </row>
    <row r="21" spans="1:36" ht="15">
      <c r="A21" s="116" t="s">
        <v>177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8"/>
      <c r="S21" s="114" t="s">
        <v>3</v>
      </c>
      <c r="X21" s="21">
        <f ca="1">_XLL.ALEA.ENTRE.BORNES($U$2,$V$2)</f>
        <v>75</v>
      </c>
      <c r="Y21" s="5" t="s">
        <v>13</v>
      </c>
      <c r="Z21" s="21">
        <f ca="1">_XLL.ALEA.ENTRE.BORNES(X21-15,(X21-_XLL.ALEA.ENTRE.BORNES($U$4,$U$5)))</f>
        <v>64</v>
      </c>
      <c r="AA21" s="5" t="s">
        <v>10</v>
      </c>
      <c r="AB21" s="26" t="s">
        <v>11</v>
      </c>
      <c r="AC21" s="5"/>
      <c r="AE21" s="5"/>
      <c r="AF21" s="21">
        <f ca="1">_XLL.ALEA.ENTRE.BORNES($U$2,$V$2)</f>
        <v>98</v>
      </c>
      <c r="AG21" s="5" t="s">
        <v>13</v>
      </c>
      <c r="AH21" s="21">
        <f ca="1">_XLL.ALEA.ENTRE.BORNES(AF21-15,(AF21-_XLL.ALEA.ENTRE.BORNES($U$4,$U$5)))</f>
        <v>83</v>
      </c>
      <c r="AI21" s="5" t="s">
        <v>10</v>
      </c>
      <c r="AJ21" s="26" t="s">
        <v>11</v>
      </c>
    </row>
    <row r="22" spans="1:19" ht="15">
      <c r="A22" s="15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20"/>
      <c r="S22" s="115"/>
    </row>
    <row r="23" spans="1:19" ht="15">
      <c r="A23" s="12"/>
      <c r="B23" s="13"/>
      <c r="C23" s="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41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5"/>
      <c r="C25" s="21"/>
      <c r="D25" s="5"/>
      <c r="E25" s="33">
        <f>X17</f>
        <v>88</v>
      </c>
      <c r="F25" s="35" t="s">
        <v>13</v>
      </c>
      <c r="G25" s="33">
        <f>Z17</f>
        <v>81</v>
      </c>
      <c r="H25" s="35" t="s">
        <v>10</v>
      </c>
      <c r="I25" s="34" t="s">
        <v>11</v>
      </c>
      <c r="J25" s="34"/>
      <c r="K25" s="33"/>
      <c r="L25" s="35"/>
      <c r="M25" s="33">
        <f>AF17</f>
        <v>39</v>
      </c>
      <c r="N25" s="35" t="s">
        <v>13</v>
      </c>
      <c r="O25" s="33">
        <f>AH17</f>
        <v>30</v>
      </c>
      <c r="P25" s="35" t="s">
        <v>10</v>
      </c>
      <c r="Q25" s="34" t="s">
        <v>11</v>
      </c>
      <c r="R25" s="5"/>
      <c r="S25" s="43"/>
    </row>
    <row r="26" spans="1:19" ht="18.75">
      <c r="A26" s="42"/>
      <c r="B26" s="5"/>
      <c r="C26" s="21"/>
      <c r="D26" s="5"/>
      <c r="E26" s="33">
        <f>X18</f>
        <v>99</v>
      </c>
      <c r="F26" s="35" t="s">
        <v>13</v>
      </c>
      <c r="G26" s="52">
        <f>Z18</f>
        <v>95</v>
      </c>
      <c r="H26" s="35" t="s">
        <v>10</v>
      </c>
      <c r="I26" s="34" t="s">
        <v>11</v>
      </c>
      <c r="J26" s="35"/>
      <c r="K26" s="33"/>
      <c r="L26" s="35"/>
      <c r="M26" s="33">
        <f>AF18</f>
        <v>99</v>
      </c>
      <c r="N26" s="35" t="s">
        <v>13</v>
      </c>
      <c r="O26" s="52">
        <f>AH18</f>
        <v>85</v>
      </c>
      <c r="P26" s="35" t="s">
        <v>10</v>
      </c>
      <c r="Q26" s="34" t="s">
        <v>11</v>
      </c>
      <c r="R26" s="5"/>
      <c r="S26" s="43"/>
    </row>
    <row r="27" spans="1:19" ht="18.75">
      <c r="A27" s="42"/>
      <c r="B27" s="5"/>
      <c r="C27" s="21"/>
      <c r="D27" s="5"/>
      <c r="E27" s="33">
        <f>X19</f>
        <v>86</v>
      </c>
      <c r="F27" s="35" t="s">
        <v>13</v>
      </c>
      <c r="G27" s="52">
        <f>Z19</f>
        <v>76</v>
      </c>
      <c r="H27" s="35" t="s">
        <v>10</v>
      </c>
      <c r="I27" s="34" t="s">
        <v>11</v>
      </c>
      <c r="J27" s="35"/>
      <c r="K27" s="33"/>
      <c r="L27" s="35"/>
      <c r="M27" s="33">
        <f>AF19</f>
        <v>64</v>
      </c>
      <c r="N27" s="35" t="s">
        <v>13</v>
      </c>
      <c r="O27" s="52">
        <f>AH19</f>
        <v>53</v>
      </c>
      <c r="P27" s="35" t="s">
        <v>10</v>
      </c>
      <c r="Q27" s="34" t="s">
        <v>11</v>
      </c>
      <c r="R27" s="5"/>
      <c r="S27" s="43"/>
    </row>
    <row r="28" spans="1:19" ht="18.75">
      <c r="A28" s="42"/>
      <c r="B28" s="5"/>
      <c r="C28" s="21"/>
      <c r="D28" s="5"/>
      <c r="E28" s="33">
        <f>X20</f>
        <v>36</v>
      </c>
      <c r="F28" s="35" t="s">
        <v>13</v>
      </c>
      <c r="G28" s="52">
        <f>Z20</f>
        <v>32</v>
      </c>
      <c r="H28" s="35" t="s">
        <v>10</v>
      </c>
      <c r="I28" s="34" t="s">
        <v>11</v>
      </c>
      <c r="J28" s="35"/>
      <c r="K28" s="33"/>
      <c r="L28" s="35"/>
      <c r="M28" s="33">
        <f>AF20</f>
        <v>87</v>
      </c>
      <c r="N28" s="35" t="s">
        <v>13</v>
      </c>
      <c r="O28" s="52">
        <f>AH20</f>
        <v>86</v>
      </c>
      <c r="P28" s="35" t="s">
        <v>10</v>
      </c>
      <c r="Q28" s="34" t="s">
        <v>11</v>
      </c>
      <c r="R28" s="5"/>
      <c r="S28" s="43"/>
    </row>
    <row r="29" spans="1:19" ht="18.75">
      <c r="A29" s="42"/>
      <c r="B29" s="5"/>
      <c r="C29" s="21"/>
      <c r="D29" s="5"/>
      <c r="E29" s="33">
        <f>X21</f>
        <v>75</v>
      </c>
      <c r="F29" s="35" t="s">
        <v>13</v>
      </c>
      <c r="G29" s="52">
        <f>Z21</f>
        <v>64</v>
      </c>
      <c r="H29" s="35" t="s">
        <v>10</v>
      </c>
      <c r="I29" s="34" t="s">
        <v>11</v>
      </c>
      <c r="J29" s="35"/>
      <c r="K29" s="33"/>
      <c r="L29" s="35"/>
      <c r="M29" s="33">
        <f>AF21</f>
        <v>98</v>
      </c>
      <c r="N29" s="35" t="s">
        <v>13</v>
      </c>
      <c r="O29" s="52">
        <f>AH21</f>
        <v>83</v>
      </c>
      <c r="P29" s="35" t="s">
        <v>10</v>
      </c>
      <c r="Q29" s="34" t="s">
        <v>11</v>
      </c>
      <c r="R29" s="5"/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18.75">
      <c r="A33" s="42"/>
      <c r="B33" s="5"/>
      <c r="C33" s="5"/>
      <c r="D33" s="5"/>
      <c r="E33" s="35" t="s">
        <v>129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5"/>
      <c r="R33" s="5"/>
      <c r="S33" s="43"/>
    </row>
    <row r="34" spans="1:20" ht="15" customHeight="1">
      <c r="A34" s="42"/>
      <c r="B34" s="5"/>
      <c r="C34" s="44"/>
      <c r="D34" s="44"/>
      <c r="E34" s="148" t="s">
        <v>130</v>
      </c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44"/>
      <c r="R34" s="44"/>
      <c r="S34" s="31"/>
      <c r="T34" s="29"/>
    </row>
    <row r="35" spans="1:20" ht="15">
      <c r="A35" s="42"/>
      <c r="B35" s="5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31"/>
      <c r="T35" s="29"/>
    </row>
    <row r="36" spans="1:19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12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2">
    <mergeCell ref="E34:P34"/>
    <mergeCell ref="A6:R6"/>
    <mergeCell ref="B22:R22"/>
    <mergeCell ref="J3:R3"/>
    <mergeCell ref="S5:S6"/>
    <mergeCell ref="S21:S22"/>
    <mergeCell ref="A1:A4"/>
    <mergeCell ref="B1:R2"/>
    <mergeCell ref="S1:S4"/>
    <mergeCell ref="C4:R4"/>
    <mergeCell ref="A5:R5"/>
    <mergeCell ref="A21:R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5"/>
  <dimension ref="A1:AB50"/>
  <sheetViews>
    <sheetView zoomScalePageLayoutView="0" workbookViewId="0" topLeftCell="A1">
      <selection activeCell="AA4" sqref="AA4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4.00390625" style="0" customWidth="1"/>
    <col min="6" max="6" width="2.140625" style="0" customWidth="1"/>
    <col min="7" max="7" width="4.0039062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customWidth="1"/>
    <col min="21" max="21" width="7.28125" style="0" customWidth="1"/>
    <col min="22" max="22" width="6.421875" style="0" customWidth="1"/>
    <col min="23" max="29" width="11.421875" style="0" customWidth="1"/>
  </cols>
  <sheetData>
    <row r="1" spans="1:24" ht="15.75" customHeight="1">
      <c r="A1" s="109"/>
      <c r="B1" s="125" t="s">
        <v>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7"/>
      <c r="S1" s="121" t="s">
        <v>20</v>
      </c>
      <c r="T1" s="22" t="s">
        <v>5</v>
      </c>
      <c r="U1" s="23" t="s">
        <v>4</v>
      </c>
      <c r="V1" s="23" t="s">
        <v>6</v>
      </c>
      <c r="X1">
        <v>25</v>
      </c>
    </row>
    <row r="2" spans="1:24" ht="15" customHeight="1">
      <c r="A2" s="110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  <c r="S2" s="122"/>
      <c r="T2" t="s">
        <v>7</v>
      </c>
      <c r="U2">
        <v>1</v>
      </c>
      <c r="V2">
        <v>12</v>
      </c>
      <c r="X2">
        <v>50</v>
      </c>
    </row>
    <row r="3" spans="1:28" ht="15" customHeight="1">
      <c r="A3" s="110"/>
      <c r="B3" s="5"/>
      <c r="C3" s="32"/>
      <c r="D3" s="32"/>
      <c r="E3" s="32"/>
      <c r="F3" s="32"/>
      <c r="G3" s="32"/>
      <c r="H3" s="32"/>
      <c r="I3" s="32"/>
      <c r="J3" s="112" t="s">
        <v>39</v>
      </c>
      <c r="K3" s="112"/>
      <c r="L3" s="112"/>
      <c r="M3" s="112"/>
      <c r="N3" s="112"/>
      <c r="O3" s="112"/>
      <c r="P3" s="112"/>
      <c r="Q3" s="112"/>
      <c r="R3" s="113"/>
      <c r="S3" s="123"/>
      <c r="T3" t="s">
        <v>8</v>
      </c>
      <c r="U3" s="21">
        <v>1</v>
      </c>
      <c r="V3" s="21">
        <v>12</v>
      </c>
      <c r="Y3">
        <f aca="true" ca="1" t="shared" si="0" ref="Y3:Z5">_XLL.ALEA.ENTRE.BORNES(1,9)</f>
        <v>4</v>
      </c>
      <c r="Z3">
        <f ca="1" t="shared" si="0"/>
        <v>3</v>
      </c>
      <c r="AA3">
        <f>Y3</f>
        <v>4</v>
      </c>
      <c r="AB3">
        <f>Z3</f>
        <v>3</v>
      </c>
    </row>
    <row r="4" spans="1:28" ht="15" customHeight="1">
      <c r="A4" s="111"/>
      <c r="B4" s="38"/>
      <c r="C4" s="131" t="s">
        <v>41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S4" s="124"/>
      <c r="Y4">
        <f ca="1" t="shared" si="0"/>
        <v>2</v>
      </c>
      <c r="Z4">
        <f ca="1" t="shared" si="0"/>
        <v>4</v>
      </c>
      <c r="AA4">
        <f ca="1">IF(COUNTIF($Y$3:Y3,$Y4),_XLL.ALEA.ENTRE.BORNES($U$3,$V$3),$Y4)</f>
        <v>2</v>
      </c>
      <c r="AB4">
        <f ca="1">IF(COUNTIF(Z$3:Z$3,$Z4),_XLL.ALEA.ENTRE.BORNES($U$3,$V$3),$Z4)</f>
        <v>4</v>
      </c>
    </row>
    <row r="5" spans="1:28" ht="20.25" customHeight="1">
      <c r="A5" s="134" t="s">
        <v>61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6"/>
      <c r="S5" s="114" t="s">
        <v>3</v>
      </c>
      <c r="Y5">
        <f ca="1" t="shared" si="0"/>
        <v>1</v>
      </c>
      <c r="Z5">
        <f ca="1" t="shared" si="0"/>
        <v>4</v>
      </c>
      <c r="AA5">
        <f ca="1">IF(COUNTIF($Y$3:Y4,$Y5),_XLL.ALEA.ENTRE.BORNES($U$3,$V$3),$Y5)</f>
        <v>1</v>
      </c>
      <c r="AB5">
        <f ca="1">IF(COUNTIF(Z$3:Z$4,$Z5),_XLL.ALEA.ENTRE.BORNES($U$3,$V$3),$Z5)</f>
        <v>6</v>
      </c>
    </row>
    <row r="6" spans="1:28" ht="11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  <c r="S6" s="115"/>
      <c r="Y6">
        <f ca="1">_XLL.ALEA.ENTRE.BORNES(1,9)</f>
        <v>1</v>
      </c>
      <c r="Z6">
        <f ca="1">_XLL.ALEA.ENTRE.BORNES(9,12)</f>
        <v>11</v>
      </c>
      <c r="AA6">
        <f ca="1">IF(COUNTIF($Y$3:Y5,$Y6),_XLL.ALEA.ENTRE.BORNES($U$3,$V$3),$Y6)</f>
        <v>7</v>
      </c>
      <c r="AB6">
        <f ca="1">IF(COUNTIF(Z$3:Z$5,$Z6),_XLL.ALEA.ENTRE.BORNES($U$3,$V$3),$Z6)</f>
        <v>11</v>
      </c>
    </row>
    <row r="7" spans="1:28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  <c r="Y7">
        <f ca="1">_XLL.ALEA.ENTRE.BORNES(1,9)</f>
        <v>9</v>
      </c>
      <c r="Z7">
        <f ca="1">_XLL.ALEA.ENTRE.BORNES(9,12)</f>
        <v>12</v>
      </c>
      <c r="AA7">
        <f ca="1">IF(COUNTIF($Y$3:Y6,$Y7),_XLL.ALEA.ENTRE.BORNES($U$3,$V$3),$Y7)</f>
        <v>9</v>
      </c>
      <c r="AB7">
        <f ca="1">IF(COUNTIF(Z$3:Z$6,$Z7),_XLL.ALEA.ENTRE.BORNES($U$3,$V$3),$Z7)</f>
        <v>12</v>
      </c>
    </row>
    <row r="8" spans="1:28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  <c r="Y8">
        <f aca="true" ca="1" t="shared" si="1" ref="Y8:Z12">_XLL.ALEA.ENTRE.BORNES(7,12)</f>
        <v>9</v>
      </c>
      <c r="Z8">
        <f ca="1" t="shared" si="1"/>
        <v>10</v>
      </c>
      <c r="AA8">
        <f ca="1">IF(COUNTIF($Y$3:Y7,$Y8),_XLL.ALEA.ENTRE.BORNES($U$3,$V$3),$Y8)</f>
        <v>12</v>
      </c>
      <c r="AB8">
        <f ca="1">IF(COUNTIF(Z$3:Z$7,$Z8),_XLL.ALEA.ENTRE.BORNES($U$3,$V$3),$Z8)</f>
        <v>10</v>
      </c>
    </row>
    <row r="9" spans="1:28" ht="18.75">
      <c r="A9" s="42"/>
      <c r="B9" s="26"/>
      <c r="C9" s="5"/>
      <c r="D9" s="5"/>
      <c r="E9" s="33">
        <f>'Feuil1 (15)'!AA3</f>
        <v>4</v>
      </c>
      <c r="F9" s="33" t="s">
        <v>17</v>
      </c>
      <c r="G9" s="34">
        <f>$X$1</f>
        <v>25</v>
      </c>
      <c r="H9" s="35" t="s">
        <v>10</v>
      </c>
      <c r="I9" s="34" t="s">
        <v>11</v>
      </c>
      <c r="J9" s="34"/>
      <c r="K9" s="33"/>
      <c r="L9" s="35"/>
      <c r="M9" s="52">
        <f>AB3</f>
        <v>3</v>
      </c>
      <c r="N9" s="33" t="s">
        <v>17</v>
      </c>
      <c r="O9" s="34">
        <f>$X$2</f>
        <v>50</v>
      </c>
      <c r="P9" s="35" t="s">
        <v>10</v>
      </c>
      <c r="Q9" s="34" t="s">
        <v>11</v>
      </c>
      <c r="R9" s="26"/>
      <c r="S9" s="43"/>
      <c r="Y9">
        <f ca="1" t="shared" si="1"/>
        <v>12</v>
      </c>
      <c r="Z9">
        <f ca="1" t="shared" si="1"/>
        <v>8</v>
      </c>
      <c r="AA9">
        <f ca="1">IF(COUNTIF($Y$3:Y8,$Y9),_XLL.ALEA.ENTRE.BORNES($U$3,$V$3),$Y9)</f>
        <v>12</v>
      </c>
      <c r="AB9">
        <f ca="1">IF(COUNTIF(Z$3:Z8,$Z9),_XLL.ALEA.ENTRE.BORNES($U$3,$V$3),$Z9)</f>
        <v>8</v>
      </c>
    </row>
    <row r="10" spans="1:28" ht="18.75">
      <c r="A10" s="42"/>
      <c r="B10" s="5"/>
      <c r="C10" s="5"/>
      <c r="D10" s="5"/>
      <c r="E10" s="52">
        <f ca="1">IF(COUNTIF(E$9:E9,'Feuil1 (15)'!AA4),_XLL.ALEA.ENTRE.BORNES($U$3,$V$3),'Feuil1 (15)'!AA4)</f>
        <v>2</v>
      </c>
      <c r="F10" s="33" t="s">
        <v>17</v>
      </c>
      <c r="G10" s="34">
        <f>$X$1</f>
        <v>25</v>
      </c>
      <c r="H10" s="35" t="s">
        <v>10</v>
      </c>
      <c r="I10" s="34" t="s">
        <v>11</v>
      </c>
      <c r="J10" s="35"/>
      <c r="K10" s="33"/>
      <c r="L10" s="35"/>
      <c r="M10" s="52">
        <f ca="1">IF(COUNTIF(M$9:M9,AB4),_XLL.ALEA.ENTRE.BORNES($U$3,$V$3),AB4)</f>
        <v>4</v>
      </c>
      <c r="N10" s="33" t="s">
        <v>17</v>
      </c>
      <c r="O10" s="34">
        <f>$X$2</f>
        <v>50</v>
      </c>
      <c r="P10" s="35" t="s">
        <v>10</v>
      </c>
      <c r="Q10" s="34" t="s">
        <v>11</v>
      </c>
      <c r="R10" s="5"/>
      <c r="S10" s="43"/>
      <c r="Y10">
        <f ca="1" t="shared" si="1"/>
        <v>7</v>
      </c>
      <c r="Z10">
        <f ca="1" t="shared" si="1"/>
        <v>10</v>
      </c>
      <c r="AA10">
        <f ca="1">IF(COUNTIF($Y$3:Y9,$Y10),_XLL.ALEA.ENTRE.BORNES($U$3,$V$3),$Y10)</f>
        <v>7</v>
      </c>
      <c r="AB10">
        <f ca="1">IF(COUNTIF(Z$3:Z9,$Z10),_XLL.ALEA.ENTRE.BORNES($U$3,$V$3),$Z10)</f>
        <v>12</v>
      </c>
    </row>
    <row r="11" spans="1:28" ht="18.75">
      <c r="A11" s="42"/>
      <c r="B11" s="5"/>
      <c r="C11" s="5"/>
      <c r="D11" s="5"/>
      <c r="E11" s="52">
        <f ca="1">IF(COUNTIF(E$9:E10,'Feuil1 (15)'!AA5),_XLL.ALEA.ENTRE.BORNES($U$3,$V$3),'Feuil1 (15)'!AA5)</f>
        <v>1</v>
      </c>
      <c r="F11" s="33" t="s">
        <v>17</v>
      </c>
      <c r="G11" s="34">
        <f>$X$1</f>
        <v>25</v>
      </c>
      <c r="H11" s="35" t="s">
        <v>10</v>
      </c>
      <c r="I11" s="34" t="s">
        <v>11</v>
      </c>
      <c r="J11" s="35"/>
      <c r="K11" s="33"/>
      <c r="L11" s="35"/>
      <c r="M11" s="52">
        <f ca="1">IF(COUNTIF(M$9:M10,AB5),_XLL.ALEA.ENTRE.BORNES($U$3,$V$3),AB5)</f>
        <v>6</v>
      </c>
      <c r="N11" s="33" t="s">
        <v>17</v>
      </c>
      <c r="O11" s="34">
        <f>$X$2</f>
        <v>50</v>
      </c>
      <c r="P11" s="35" t="s">
        <v>10</v>
      </c>
      <c r="Q11" s="34" t="s">
        <v>11</v>
      </c>
      <c r="R11" s="5"/>
      <c r="S11" s="43"/>
      <c r="Y11">
        <f ca="1" t="shared" si="1"/>
        <v>7</v>
      </c>
      <c r="Z11">
        <f ca="1" t="shared" si="1"/>
        <v>10</v>
      </c>
      <c r="AA11">
        <f ca="1">IF(COUNTIF($Y$3:Y10,$Y11),_XLL.ALEA.ENTRE.BORNES($U$3,$V$3),$Y11)</f>
        <v>1</v>
      </c>
      <c r="AB11">
        <f ca="1">IF(COUNTIF(Z$3:Z10,$Z11),_XLL.ALEA.ENTRE.BORNES($U$3,$V$3),$Z11)</f>
        <v>7</v>
      </c>
    </row>
    <row r="12" spans="1:28" ht="18.75">
      <c r="A12" s="42"/>
      <c r="B12" s="5"/>
      <c r="C12" s="5"/>
      <c r="D12" s="5"/>
      <c r="E12" s="52">
        <f ca="1">IF(COUNTIF(E$9:E11,'Feuil1 (15)'!AA6),_XLL.ALEA.ENTRE.BORNES($U$3,$V$3),'Feuil1 (15)'!AA6)</f>
        <v>7</v>
      </c>
      <c r="F12" s="33" t="s">
        <v>17</v>
      </c>
      <c r="G12" s="34">
        <f>$X$1</f>
        <v>25</v>
      </c>
      <c r="H12" s="35" t="s">
        <v>10</v>
      </c>
      <c r="I12" s="34" t="s">
        <v>11</v>
      </c>
      <c r="J12" s="35"/>
      <c r="K12" s="33"/>
      <c r="L12" s="35"/>
      <c r="M12" s="52">
        <f ca="1">IF(COUNTIF(M$9:M11,AB6),_XLL.ALEA.ENTRE.BORNES($U$3,$V$3),AB6)</f>
        <v>11</v>
      </c>
      <c r="N12" s="33" t="s">
        <v>17</v>
      </c>
      <c r="O12" s="34">
        <f>$X$2</f>
        <v>50</v>
      </c>
      <c r="P12" s="35" t="s">
        <v>10</v>
      </c>
      <c r="Q12" s="34" t="s">
        <v>11</v>
      </c>
      <c r="R12" s="5"/>
      <c r="S12" s="43"/>
      <c r="Y12">
        <f ca="1" t="shared" si="1"/>
        <v>9</v>
      </c>
      <c r="Z12">
        <f ca="1" t="shared" si="1"/>
        <v>10</v>
      </c>
      <c r="AA12">
        <f ca="1">IF(COUNTIF($Y$3:Y11,$Y12),_XLL.ALEA.ENTRE.BORNES($U$3,$V$3),$Y12)</f>
        <v>10</v>
      </c>
      <c r="AB12">
        <f ca="1">IF(COUNTIF(Z$3:Z11,$Z12),_XLL.ALEA.ENTRE.BORNES($U$3,$V$3),$Z12)</f>
        <v>4</v>
      </c>
    </row>
    <row r="13" spans="1:19" ht="18.75">
      <c r="A13" s="42"/>
      <c r="B13" s="5"/>
      <c r="C13" s="5"/>
      <c r="D13" s="5"/>
      <c r="E13" s="52">
        <f ca="1">IF(COUNTIF(E$9:E12,'Feuil1 (15)'!AA7),_XLL.ALEA.ENTRE.BORNES($U$3,$V$3),'Feuil1 (15)'!AA7)</f>
        <v>9</v>
      </c>
      <c r="F13" s="33" t="s">
        <v>17</v>
      </c>
      <c r="G13" s="34">
        <f>$X$1</f>
        <v>25</v>
      </c>
      <c r="H13" s="35" t="s">
        <v>10</v>
      </c>
      <c r="I13" s="34" t="s">
        <v>11</v>
      </c>
      <c r="J13" s="35"/>
      <c r="K13" s="33"/>
      <c r="L13" s="35"/>
      <c r="M13" s="52">
        <f ca="1">IF(COUNTIF(M$9:M12,AB7),_XLL.ALEA.ENTRE.BORNES($U$3,$V$3),AB7)</f>
        <v>12</v>
      </c>
      <c r="N13" s="33" t="s">
        <v>17</v>
      </c>
      <c r="O13" s="34">
        <f>$X$2</f>
        <v>50</v>
      </c>
      <c r="P13" s="35" t="s">
        <v>10</v>
      </c>
      <c r="Q13" s="34" t="s">
        <v>11</v>
      </c>
      <c r="R13" s="5"/>
      <c r="S13" s="43"/>
    </row>
    <row r="14" spans="1:19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</row>
    <row r="15" spans="1:19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</row>
    <row r="16" spans="1:19" ht="18.75" customHeight="1">
      <c r="A16" s="150" t="s">
        <v>131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5"/>
      <c r="S16" s="43"/>
    </row>
    <row r="17" spans="1:19" ht="18.75" customHeight="1">
      <c r="A17" s="152" t="s">
        <v>132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5"/>
      <c r="S17" s="43"/>
    </row>
    <row r="18" spans="1:19" ht="15">
      <c r="A18" s="4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3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34" t="s">
        <v>178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6"/>
      <c r="S21" s="39" t="s">
        <v>3</v>
      </c>
    </row>
    <row r="22" spans="1:19" ht="15" customHeight="1" hidden="1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9"/>
      <c r="S22" s="10"/>
    </row>
    <row r="23" spans="1:19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5"/>
      <c r="C25" s="21"/>
      <c r="D25" s="5"/>
      <c r="E25" s="52">
        <f>'Feuil1 (15)'!AA8</f>
        <v>12</v>
      </c>
      <c r="F25" s="33" t="s">
        <v>17</v>
      </c>
      <c r="G25" s="34">
        <f>$X$1</f>
        <v>25</v>
      </c>
      <c r="H25" s="35" t="s">
        <v>10</v>
      </c>
      <c r="I25" s="34" t="s">
        <v>11</v>
      </c>
      <c r="J25" s="34"/>
      <c r="K25" s="33"/>
      <c r="L25" s="35"/>
      <c r="M25" s="52">
        <f>AB8</f>
        <v>10</v>
      </c>
      <c r="N25" s="33" t="s">
        <v>17</v>
      </c>
      <c r="O25" s="34">
        <f>$X$2</f>
        <v>50</v>
      </c>
      <c r="P25" s="35" t="s">
        <v>10</v>
      </c>
      <c r="Q25" s="34" t="s">
        <v>11</v>
      </c>
      <c r="R25" s="5"/>
      <c r="S25" s="43"/>
    </row>
    <row r="26" spans="1:19" ht="18.75">
      <c r="A26" s="42"/>
      <c r="B26" s="5"/>
      <c r="C26" s="21"/>
      <c r="D26" s="5"/>
      <c r="E26" s="52">
        <f ca="1">IF(COUNTIF(E$25:E25,'Feuil1 (15)'!AA9),_XLL.ALEA.ENTRE.BORNES($U$3,$V$3),'Feuil1 (15)'!AA9)</f>
        <v>1</v>
      </c>
      <c r="F26" s="33" t="s">
        <v>17</v>
      </c>
      <c r="G26" s="34">
        <f>$X$1</f>
        <v>25</v>
      </c>
      <c r="H26" s="35" t="s">
        <v>10</v>
      </c>
      <c r="I26" s="34" t="s">
        <v>11</v>
      </c>
      <c r="J26" s="35"/>
      <c r="K26" s="33"/>
      <c r="L26" s="35"/>
      <c r="M26" s="52">
        <f ca="1">IF(COUNTIF(M$25:M25,AB9),_XLL.ALEA.ENTRE.BORNES($U$3,$V$3),AB9)</f>
        <v>8</v>
      </c>
      <c r="N26" s="33" t="s">
        <v>17</v>
      </c>
      <c r="O26" s="34">
        <f>$X$2</f>
        <v>50</v>
      </c>
      <c r="P26" s="35" t="s">
        <v>10</v>
      </c>
      <c r="Q26" s="34" t="s">
        <v>11</v>
      </c>
      <c r="R26" s="5"/>
      <c r="S26" s="43"/>
    </row>
    <row r="27" spans="1:19" ht="18.75">
      <c r="A27" s="42"/>
      <c r="B27" s="5"/>
      <c r="C27" s="21"/>
      <c r="D27" s="5"/>
      <c r="E27" s="52">
        <f ca="1">IF(COUNTIF(E$25:E26,'Feuil1 (15)'!AA10),_XLL.ALEA.ENTRE.BORNES($U$3,$V$3),'Feuil1 (15)'!AA10)</f>
        <v>7</v>
      </c>
      <c r="F27" s="33" t="s">
        <v>17</v>
      </c>
      <c r="G27" s="34">
        <f>$X$1</f>
        <v>25</v>
      </c>
      <c r="H27" s="35" t="s">
        <v>10</v>
      </c>
      <c r="I27" s="34" t="s">
        <v>11</v>
      </c>
      <c r="J27" s="35"/>
      <c r="K27" s="33"/>
      <c r="L27" s="35"/>
      <c r="M27" s="52">
        <f ca="1">IF(COUNTIF(M$25:M26,AB10),_XLL.ALEA.ENTRE.BORNES($U$3,$V$3),AB10)</f>
        <v>12</v>
      </c>
      <c r="N27" s="33" t="s">
        <v>17</v>
      </c>
      <c r="O27" s="34">
        <f>$X$2</f>
        <v>50</v>
      </c>
      <c r="P27" s="35" t="s">
        <v>10</v>
      </c>
      <c r="Q27" s="34" t="s">
        <v>11</v>
      </c>
      <c r="R27" s="5"/>
      <c r="S27" s="43"/>
    </row>
    <row r="28" spans="1:19" ht="18.75">
      <c r="A28" s="42"/>
      <c r="B28" s="5"/>
      <c r="C28" s="21"/>
      <c r="D28" s="5"/>
      <c r="E28" s="52">
        <f ca="1">IF(COUNTIF(E$25:E27,'Feuil1 (15)'!AA11),_XLL.ALEA.ENTRE.BORNES($U$3,$V$3),'Feuil1 (15)'!AA11)</f>
        <v>3</v>
      </c>
      <c r="F28" s="33" t="s">
        <v>17</v>
      </c>
      <c r="G28" s="34">
        <f>$X$1</f>
        <v>25</v>
      </c>
      <c r="H28" s="35" t="s">
        <v>10</v>
      </c>
      <c r="I28" s="34" t="s">
        <v>11</v>
      </c>
      <c r="J28" s="35"/>
      <c r="K28" s="33"/>
      <c r="L28" s="35"/>
      <c r="M28" s="52">
        <f ca="1">IF(COUNTIF(M$25:M27,AB11),_XLL.ALEA.ENTRE.BORNES($U$3,$V$3),AB11)</f>
        <v>7</v>
      </c>
      <c r="N28" s="33" t="s">
        <v>17</v>
      </c>
      <c r="O28" s="34">
        <f>$X$2</f>
        <v>50</v>
      </c>
      <c r="P28" s="35" t="s">
        <v>10</v>
      </c>
      <c r="Q28" s="34" t="s">
        <v>11</v>
      </c>
      <c r="R28" s="5"/>
      <c r="S28" s="43"/>
    </row>
    <row r="29" spans="1:19" ht="18.75">
      <c r="A29" s="42"/>
      <c r="B29" s="5"/>
      <c r="C29" s="21"/>
      <c r="D29" s="5"/>
      <c r="E29" s="52">
        <f ca="1">IF(COUNTIF(E$25:E28,'Feuil1 (15)'!AA12),_XLL.ALEA.ENTRE.BORNES($U$3,$V$3),'Feuil1 (15)'!AA12)</f>
        <v>10</v>
      </c>
      <c r="F29" s="33" t="s">
        <v>17</v>
      </c>
      <c r="G29" s="34">
        <f>$X$1</f>
        <v>25</v>
      </c>
      <c r="H29" s="35" t="s">
        <v>10</v>
      </c>
      <c r="I29" s="34" t="s">
        <v>11</v>
      </c>
      <c r="J29" s="35"/>
      <c r="K29" s="33"/>
      <c r="L29" s="35"/>
      <c r="M29" s="52">
        <f ca="1">IF(COUNTIF(M$25:M28,AB12),_XLL.ALEA.ENTRE.BORNES($U$3,$V$3),AB12)</f>
        <v>4</v>
      </c>
      <c r="N29" s="33" t="s">
        <v>17</v>
      </c>
      <c r="O29" s="34">
        <f>$X$2</f>
        <v>50</v>
      </c>
      <c r="P29" s="35" t="s">
        <v>10</v>
      </c>
      <c r="Q29" s="34" t="s">
        <v>11</v>
      </c>
      <c r="R29" s="5"/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15.75" customHeight="1">
      <c r="A33" s="42"/>
      <c r="B33" s="140" t="s">
        <v>133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1"/>
    </row>
    <row r="34" spans="1:19" ht="15.75" customHeight="1">
      <c r="A34" s="49"/>
      <c r="B34" s="140">
        <v>21</v>
      </c>
      <c r="C34" s="140"/>
      <c r="D34" s="47"/>
      <c r="E34" s="47">
        <v>64</v>
      </c>
      <c r="F34" s="47"/>
      <c r="G34" s="47">
        <v>84</v>
      </c>
      <c r="H34" s="47"/>
      <c r="I34" s="140" t="s">
        <v>134</v>
      </c>
      <c r="J34" s="140"/>
      <c r="K34" s="140"/>
      <c r="L34" s="140"/>
      <c r="M34" s="140"/>
      <c r="N34" s="140"/>
      <c r="O34" s="140"/>
      <c r="P34" s="140"/>
      <c r="Q34" s="140"/>
      <c r="R34" s="140"/>
      <c r="S34" s="48"/>
    </row>
    <row r="35" spans="1:19" ht="15">
      <c r="A35" s="42"/>
      <c r="B35" s="149">
        <v>13</v>
      </c>
      <c r="C35" s="149"/>
      <c r="D35" s="87"/>
      <c r="E35" s="87">
        <v>26</v>
      </c>
      <c r="F35" s="87"/>
      <c r="G35" s="87">
        <v>52</v>
      </c>
      <c r="H35" s="5"/>
      <c r="I35" s="144" t="s">
        <v>135</v>
      </c>
      <c r="J35" s="144"/>
      <c r="K35" s="144"/>
      <c r="L35" s="144"/>
      <c r="M35" s="144"/>
      <c r="N35" s="144"/>
      <c r="O35" s="144"/>
      <c r="P35" s="144"/>
      <c r="Q35" s="144"/>
      <c r="R35" s="144"/>
      <c r="S35" s="43"/>
    </row>
    <row r="36" spans="1:19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12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5">
    <mergeCell ref="A16:Q16"/>
    <mergeCell ref="A17:Q17"/>
    <mergeCell ref="J3:R3"/>
    <mergeCell ref="S5:S6"/>
    <mergeCell ref="A1:A4"/>
    <mergeCell ref="B1:R2"/>
    <mergeCell ref="S1:S4"/>
    <mergeCell ref="C4:R4"/>
    <mergeCell ref="A5:R6"/>
    <mergeCell ref="B34:C34"/>
    <mergeCell ref="I34:R34"/>
    <mergeCell ref="B35:C35"/>
    <mergeCell ref="I35:R35"/>
    <mergeCell ref="A21:R22"/>
    <mergeCell ref="B33:S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6"/>
  <dimension ref="A1:Z48"/>
  <sheetViews>
    <sheetView zoomScalePageLayoutView="0" workbookViewId="0" topLeftCell="A4">
      <selection activeCell="E10" sqref="E10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5.28125" style="0" customWidth="1"/>
    <col min="6" max="6" width="2.140625" style="0" customWidth="1"/>
    <col min="7" max="7" width="4.7109375" style="0" customWidth="1"/>
    <col min="8" max="8" width="3.140625" style="0" customWidth="1"/>
    <col min="9" max="9" width="5.421875" style="0" customWidth="1"/>
    <col min="10" max="10" width="3.7109375" style="0" customWidth="1"/>
    <col min="11" max="11" width="2.7109375" style="0" customWidth="1"/>
    <col min="12" max="12" width="2.140625" style="0" customWidth="1"/>
    <col min="13" max="13" width="5.28125" style="0" customWidth="1"/>
    <col min="14" max="14" width="2.140625" style="0" customWidth="1"/>
    <col min="15" max="15" width="5.42187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7" width="0" style="0" hidden="1" customWidth="1"/>
  </cols>
  <sheetData>
    <row r="1" spans="1:22" ht="15.75" customHeight="1">
      <c r="A1" s="109"/>
      <c r="B1" s="125" t="s">
        <v>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7"/>
      <c r="S1" s="121" t="s">
        <v>21</v>
      </c>
      <c r="T1" s="22" t="s">
        <v>5</v>
      </c>
      <c r="U1" s="23" t="s">
        <v>4</v>
      </c>
      <c r="V1" s="23" t="s">
        <v>6</v>
      </c>
    </row>
    <row r="2" spans="1:26" ht="15" customHeight="1">
      <c r="A2" s="110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  <c r="S2" s="122"/>
      <c r="T2" t="s">
        <v>7</v>
      </c>
      <c r="U2">
        <v>2</v>
      </c>
      <c r="V2">
        <v>9</v>
      </c>
      <c r="X2" s="33">
        <f ca="1">_XLL.ALEA.ENTRE.BORNES($U$2,$V$2)</f>
        <v>7</v>
      </c>
      <c r="Y2" s="33">
        <f aca="true" ca="1" t="shared" si="0" ref="Y2:Y23">_XLL.ALEA.ENTRE.BORNES($U$3,$V$3)</f>
        <v>9</v>
      </c>
      <c r="Z2">
        <f>X2*Y2</f>
        <v>63</v>
      </c>
    </row>
    <row r="3" spans="1:26" ht="15" customHeight="1">
      <c r="A3" s="110"/>
      <c r="B3" s="5"/>
      <c r="C3" s="32"/>
      <c r="D3" s="32"/>
      <c r="E3" s="32"/>
      <c r="F3" s="32"/>
      <c r="G3" s="32"/>
      <c r="H3" s="32"/>
      <c r="I3" s="32"/>
      <c r="J3" s="112" t="s">
        <v>39</v>
      </c>
      <c r="K3" s="112"/>
      <c r="L3" s="112"/>
      <c r="M3" s="112"/>
      <c r="N3" s="112"/>
      <c r="O3" s="112"/>
      <c r="P3" s="112"/>
      <c r="Q3" s="112"/>
      <c r="R3" s="113"/>
      <c r="S3" s="123"/>
      <c r="T3" t="s">
        <v>8</v>
      </c>
      <c r="U3" s="21">
        <v>5</v>
      </c>
      <c r="V3" s="21">
        <v>9</v>
      </c>
      <c r="X3" s="33">
        <f ca="1">_XLL.ALEA.ENTRE.BORNES($U$2,$V$2)</f>
        <v>9</v>
      </c>
      <c r="Y3" s="33">
        <f ca="1" t="shared" si="0"/>
        <v>5</v>
      </c>
      <c r="Z3">
        <f>X3*Y3</f>
        <v>45</v>
      </c>
    </row>
    <row r="4" spans="1:26" ht="15" customHeight="1">
      <c r="A4" s="111"/>
      <c r="B4" s="38"/>
      <c r="C4" s="131" t="s">
        <v>41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S4" s="124"/>
      <c r="X4" s="33">
        <f ca="1">_XLL.ALEA.ENTRE.BORNES($U$2,$V$2)</f>
        <v>2</v>
      </c>
      <c r="Y4" s="33">
        <f ca="1" t="shared" si="0"/>
        <v>8</v>
      </c>
      <c r="Z4">
        <f>X4*Y4</f>
        <v>16</v>
      </c>
    </row>
    <row r="5" spans="1:26" ht="20.25" customHeight="1">
      <c r="A5" s="134" t="s">
        <v>56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6"/>
      <c r="S5" s="114" t="s">
        <v>3</v>
      </c>
      <c r="X5" s="33">
        <f ca="1">_XLL.ALEA.ENTRE.BORNES($U$2,$V$2)</f>
        <v>4</v>
      </c>
      <c r="Y5" s="33">
        <f ca="1" t="shared" si="0"/>
        <v>7</v>
      </c>
      <c r="Z5">
        <f>X5*Y5</f>
        <v>28</v>
      </c>
    </row>
    <row r="6" spans="1:26" ht="11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  <c r="S6" s="115"/>
      <c r="X6" s="33">
        <f ca="1">_XLL.ALEA.ENTRE.BORNES($U$2,$V$2)</f>
        <v>6</v>
      </c>
      <c r="Y6" s="33">
        <f ca="1" t="shared" si="0"/>
        <v>6</v>
      </c>
      <c r="Z6">
        <f>X6*Y6</f>
        <v>36</v>
      </c>
    </row>
    <row r="7" spans="1:19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</row>
    <row r="8" spans="1:26" ht="18.7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  <c r="X8" s="33">
        <f ca="1">_XLL.ALEA.ENTRE.BORNES($U$2,$V$2)</f>
        <v>7</v>
      </c>
      <c r="Y8" s="33">
        <f ca="1" t="shared" si="0"/>
        <v>8</v>
      </c>
      <c r="Z8">
        <f>X8*Y8</f>
        <v>56</v>
      </c>
    </row>
    <row r="9" spans="1:26" ht="18.75">
      <c r="A9" s="42"/>
      <c r="B9" s="26"/>
      <c r="C9" s="5"/>
      <c r="D9" s="5"/>
      <c r="E9" s="33">
        <f>Z2</f>
        <v>63</v>
      </c>
      <c r="F9" s="33" t="s">
        <v>29</v>
      </c>
      <c r="G9" s="34">
        <f>Y2</f>
        <v>9</v>
      </c>
      <c r="H9" s="35" t="s">
        <v>10</v>
      </c>
      <c r="I9" s="34" t="s">
        <v>11</v>
      </c>
      <c r="J9" s="34"/>
      <c r="K9" s="33"/>
      <c r="L9" s="35"/>
      <c r="M9" s="33">
        <f>Z8</f>
        <v>56</v>
      </c>
      <c r="N9" s="33" t="s">
        <v>29</v>
      </c>
      <c r="O9" s="34">
        <f>Y8</f>
        <v>8</v>
      </c>
      <c r="P9" s="35" t="s">
        <v>10</v>
      </c>
      <c r="Q9" s="34" t="s">
        <v>11</v>
      </c>
      <c r="R9" s="26"/>
      <c r="S9" s="43"/>
      <c r="X9" s="33">
        <f ca="1">_XLL.ALEA.ENTRE.BORNES($U$2,$V$2)</f>
        <v>3</v>
      </c>
      <c r="Y9" s="33">
        <f ca="1" t="shared" si="0"/>
        <v>8</v>
      </c>
      <c r="Z9">
        <f>X9*Y9</f>
        <v>24</v>
      </c>
    </row>
    <row r="10" spans="1:26" ht="18.75">
      <c r="A10" s="42"/>
      <c r="B10" s="5"/>
      <c r="C10" s="5"/>
      <c r="D10" s="5"/>
      <c r="E10" s="33">
        <f>Z3</f>
        <v>45</v>
      </c>
      <c r="F10" s="33" t="s">
        <v>29</v>
      </c>
      <c r="G10" s="34">
        <f>Y3</f>
        <v>5</v>
      </c>
      <c r="H10" s="35" t="s">
        <v>10</v>
      </c>
      <c r="I10" s="34" t="s">
        <v>11</v>
      </c>
      <c r="J10" s="35"/>
      <c r="K10" s="33"/>
      <c r="L10" s="35"/>
      <c r="M10" s="33">
        <f>Z9</f>
        <v>24</v>
      </c>
      <c r="N10" s="33" t="s">
        <v>29</v>
      </c>
      <c r="O10" s="34">
        <f>Y9</f>
        <v>8</v>
      </c>
      <c r="P10" s="35" t="s">
        <v>10</v>
      </c>
      <c r="Q10" s="34" t="s">
        <v>11</v>
      </c>
      <c r="R10" s="5"/>
      <c r="S10" s="43"/>
      <c r="X10" s="33">
        <f ca="1">_XLL.ALEA.ENTRE.BORNES($U$2,$V$2)</f>
        <v>5</v>
      </c>
      <c r="Y10" s="33">
        <f ca="1" t="shared" si="0"/>
        <v>8</v>
      </c>
      <c r="Z10">
        <f>X10*Y10</f>
        <v>40</v>
      </c>
    </row>
    <row r="11" spans="1:26" ht="18.75">
      <c r="A11" s="42"/>
      <c r="B11" s="5"/>
      <c r="C11" s="5"/>
      <c r="D11" s="5"/>
      <c r="E11" s="33">
        <f>Z4</f>
        <v>16</v>
      </c>
      <c r="F11" s="33" t="s">
        <v>29</v>
      </c>
      <c r="G11" s="34">
        <f>Y4</f>
        <v>8</v>
      </c>
      <c r="H11" s="35" t="s">
        <v>10</v>
      </c>
      <c r="I11" s="34" t="s">
        <v>11</v>
      </c>
      <c r="J11" s="35"/>
      <c r="K11" s="33"/>
      <c r="L11" s="35"/>
      <c r="M11" s="33">
        <f>Z10</f>
        <v>40</v>
      </c>
      <c r="N11" s="33" t="s">
        <v>29</v>
      </c>
      <c r="O11" s="34">
        <f>Y10</f>
        <v>8</v>
      </c>
      <c r="P11" s="35" t="s">
        <v>10</v>
      </c>
      <c r="Q11" s="34" t="s">
        <v>11</v>
      </c>
      <c r="R11" s="5"/>
      <c r="S11" s="43"/>
      <c r="X11" s="33">
        <f ca="1">_XLL.ALEA.ENTRE.BORNES($U$2,$V$2)</f>
        <v>9</v>
      </c>
      <c r="Y11" s="33">
        <f ca="1" t="shared" si="0"/>
        <v>8</v>
      </c>
      <c r="Z11">
        <f>X11*Y11</f>
        <v>72</v>
      </c>
    </row>
    <row r="12" spans="1:26" ht="18.75">
      <c r="A12" s="42"/>
      <c r="B12" s="5"/>
      <c r="C12" s="5"/>
      <c r="D12" s="5"/>
      <c r="E12" s="33">
        <f>Z5</f>
        <v>28</v>
      </c>
      <c r="F12" s="33" t="s">
        <v>29</v>
      </c>
      <c r="G12" s="34">
        <f>Y5</f>
        <v>7</v>
      </c>
      <c r="H12" s="35" t="s">
        <v>10</v>
      </c>
      <c r="I12" s="34" t="s">
        <v>11</v>
      </c>
      <c r="J12" s="35"/>
      <c r="K12" s="33"/>
      <c r="L12" s="35"/>
      <c r="M12" s="33">
        <f>Z11</f>
        <v>72</v>
      </c>
      <c r="N12" s="33" t="s">
        <v>29</v>
      </c>
      <c r="O12" s="34">
        <f>Y11</f>
        <v>8</v>
      </c>
      <c r="P12" s="35" t="s">
        <v>10</v>
      </c>
      <c r="Q12" s="34" t="s">
        <v>11</v>
      </c>
      <c r="R12" s="5"/>
      <c r="S12" s="43"/>
      <c r="X12" s="33">
        <f ca="1">_XLL.ALEA.ENTRE.BORNES($U$2,$V$2)</f>
        <v>8</v>
      </c>
      <c r="Y12" s="33">
        <f ca="1" t="shared" si="0"/>
        <v>9</v>
      </c>
      <c r="Z12">
        <f>X12*Y12</f>
        <v>72</v>
      </c>
    </row>
    <row r="13" spans="1:19" ht="18.75">
      <c r="A13" s="42"/>
      <c r="B13" s="5"/>
      <c r="C13" s="5"/>
      <c r="D13" s="5"/>
      <c r="E13" s="33">
        <f>Z6</f>
        <v>36</v>
      </c>
      <c r="F13" s="33" t="s">
        <v>29</v>
      </c>
      <c r="G13" s="34">
        <f>Y6</f>
        <v>6</v>
      </c>
      <c r="H13" s="35" t="s">
        <v>10</v>
      </c>
      <c r="I13" s="34" t="s">
        <v>11</v>
      </c>
      <c r="J13" s="35"/>
      <c r="K13" s="33"/>
      <c r="L13" s="35"/>
      <c r="M13" s="33">
        <f>Z12</f>
        <v>72</v>
      </c>
      <c r="N13" s="33" t="s">
        <v>29</v>
      </c>
      <c r="O13" s="34">
        <f>Y12</f>
        <v>9</v>
      </c>
      <c r="P13" s="35" t="s">
        <v>10</v>
      </c>
      <c r="Q13" s="34" t="s">
        <v>11</v>
      </c>
      <c r="R13" s="5"/>
      <c r="S13" s="43"/>
    </row>
    <row r="14" spans="1:26" ht="18.7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  <c r="X14" s="33">
        <f aca="true" ca="1" t="shared" si="1" ref="X14:X23">_XLL.ALEA.ENTRE.BORNES($U$2,$V$2)</f>
        <v>4</v>
      </c>
      <c r="Y14" s="33">
        <f ca="1" t="shared" si="0"/>
        <v>6</v>
      </c>
      <c r="Z14">
        <f aca="true" t="shared" si="2" ref="Z14:Z23">X14*Y14</f>
        <v>24</v>
      </c>
    </row>
    <row r="15" spans="1:26" ht="18.7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  <c r="X15" s="33">
        <f ca="1" t="shared" si="1"/>
        <v>4</v>
      </c>
      <c r="Y15" s="33">
        <f ca="1" t="shared" si="0"/>
        <v>6</v>
      </c>
      <c r="Z15">
        <f t="shared" si="2"/>
        <v>24</v>
      </c>
    </row>
    <row r="16" spans="1:26" ht="18.75">
      <c r="A16" s="42"/>
      <c r="B16" s="5"/>
      <c r="C16" s="5"/>
      <c r="D16" s="5"/>
      <c r="E16" s="36" t="s">
        <v>137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89"/>
      <c r="X16" s="33">
        <f ca="1" t="shared" si="1"/>
        <v>2</v>
      </c>
      <c r="Y16" s="33">
        <f ca="1" t="shared" si="0"/>
        <v>9</v>
      </c>
      <c r="Z16">
        <f t="shared" si="2"/>
        <v>18</v>
      </c>
    </row>
    <row r="17" spans="1:26" ht="18.75">
      <c r="A17" s="42"/>
      <c r="B17" s="5"/>
      <c r="C17" s="5"/>
      <c r="D17" s="5"/>
      <c r="E17" s="36" t="s">
        <v>136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89"/>
      <c r="X17" s="33">
        <f ca="1" t="shared" si="1"/>
        <v>4</v>
      </c>
      <c r="Y17" s="33">
        <f ca="1" t="shared" si="0"/>
        <v>5</v>
      </c>
      <c r="Z17">
        <f t="shared" si="2"/>
        <v>20</v>
      </c>
    </row>
    <row r="18" spans="1:26" ht="18.75">
      <c r="A18" s="4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3"/>
      <c r="X18" s="33">
        <f ca="1" t="shared" si="1"/>
        <v>8</v>
      </c>
      <c r="Y18" s="33">
        <f ca="1" t="shared" si="0"/>
        <v>9</v>
      </c>
      <c r="Z18">
        <f t="shared" si="2"/>
        <v>72</v>
      </c>
    </row>
    <row r="19" spans="1:26" ht="18.7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8"/>
      <c r="X19" s="33">
        <f ca="1" t="shared" si="1"/>
        <v>6</v>
      </c>
      <c r="Y19" s="33">
        <f ca="1" t="shared" si="0"/>
        <v>7</v>
      </c>
      <c r="Z19">
        <f t="shared" si="2"/>
        <v>42</v>
      </c>
    </row>
    <row r="20" spans="1:26" ht="30.75" customHeight="1">
      <c r="A20" s="134" t="s">
        <v>179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6"/>
      <c r="S20" s="39" t="s">
        <v>3</v>
      </c>
      <c r="X20" s="33">
        <f ca="1" t="shared" si="1"/>
        <v>7</v>
      </c>
      <c r="Y20" s="33">
        <f ca="1" t="shared" si="0"/>
        <v>6</v>
      </c>
      <c r="Z20">
        <f t="shared" si="2"/>
        <v>42</v>
      </c>
    </row>
    <row r="21" spans="1:26" ht="15" customHeight="1" hidden="1">
      <c r="A21" s="137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9"/>
      <c r="S21" s="10"/>
      <c r="X21" s="33">
        <f ca="1" t="shared" si="1"/>
        <v>2</v>
      </c>
      <c r="Y21" s="33">
        <f ca="1" t="shared" si="0"/>
        <v>7</v>
      </c>
      <c r="Z21">
        <f t="shared" si="2"/>
        <v>14</v>
      </c>
    </row>
    <row r="22" spans="1:26" ht="18.75">
      <c r="A22" s="30"/>
      <c r="B22" s="11"/>
      <c r="C22" s="4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41"/>
      <c r="X22" s="33">
        <f ca="1" t="shared" si="1"/>
        <v>3</v>
      </c>
      <c r="Y22" s="33">
        <f ca="1" t="shared" si="0"/>
        <v>8</v>
      </c>
      <c r="Z22">
        <f t="shared" si="2"/>
        <v>24</v>
      </c>
    </row>
    <row r="23" spans="1:26" ht="18.75">
      <c r="A23" s="19" t="s">
        <v>0</v>
      </c>
      <c r="B23" s="2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43"/>
      <c r="X23" s="33">
        <f ca="1" t="shared" si="1"/>
        <v>8</v>
      </c>
      <c r="Y23" s="33">
        <f ca="1" t="shared" si="0"/>
        <v>9</v>
      </c>
      <c r="Z23">
        <f t="shared" si="2"/>
        <v>72</v>
      </c>
    </row>
    <row r="24" spans="1:19" ht="18.75">
      <c r="A24" s="42"/>
      <c r="B24" s="5"/>
      <c r="C24" s="21"/>
      <c r="D24" s="5"/>
      <c r="E24" s="33">
        <f>Z14</f>
        <v>24</v>
      </c>
      <c r="F24" s="33" t="s">
        <v>29</v>
      </c>
      <c r="G24" s="34">
        <f>Y14</f>
        <v>6</v>
      </c>
      <c r="H24" s="35" t="s">
        <v>10</v>
      </c>
      <c r="I24" s="34" t="s">
        <v>11</v>
      </c>
      <c r="J24" s="34"/>
      <c r="K24" s="33"/>
      <c r="L24" s="35"/>
      <c r="M24" s="33">
        <f>Z19</f>
        <v>42</v>
      </c>
      <c r="N24" s="33" t="s">
        <v>29</v>
      </c>
      <c r="O24" s="34">
        <f>Y19</f>
        <v>7</v>
      </c>
      <c r="P24" s="35" t="s">
        <v>10</v>
      </c>
      <c r="Q24" s="34" t="s">
        <v>11</v>
      </c>
      <c r="R24" s="5"/>
      <c r="S24" s="43"/>
    </row>
    <row r="25" spans="1:19" ht="18.75">
      <c r="A25" s="42"/>
      <c r="B25" s="5"/>
      <c r="C25" s="21"/>
      <c r="D25" s="5"/>
      <c r="E25" s="33">
        <f>Z15</f>
        <v>24</v>
      </c>
      <c r="F25" s="33" t="s">
        <v>29</v>
      </c>
      <c r="G25" s="34">
        <f>Y15</f>
        <v>6</v>
      </c>
      <c r="H25" s="35" t="s">
        <v>10</v>
      </c>
      <c r="I25" s="34" t="s">
        <v>11</v>
      </c>
      <c r="J25" s="35"/>
      <c r="K25" s="33"/>
      <c r="L25" s="35"/>
      <c r="M25" s="33">
        <f>Z20</f>
        <v>42</v>
      </c>
      <c r="N25" s="33" t="s">
        <v>29</v>
      </c>
      <c r="O25" s="34">
        <f>Y20</f>
        <v>6</v>
      </c>
      <c r="P25" s="35" t="s">
        <v>10</v>
      </c>
      <c r="Q25" s="34" t="s">
        <v>11</v>
      </c>
      <c r="R25" s="5"/>
      <c r="S25" s="43"/>
    </row>
    <row r="26" spans="1:19" ht="18.75">
      <c r="A26" s="42"/>
      <c r="B26" s="5"/>
      <c r="C26" s="21"/>
      <c r="D26" s="5"/>
      <c r="E26" s="33">
        <f>Z16</f>
        <v>18</v>
      </c>
      <c r="F26" s="33" t="s">
        <v>29</v>
      </c>
      <c r="G26" s="34">
        <f>Y16</f>
        <v>9</v>
      </c>
      <c r="H26" s="35" t="s">
        <v>10</v>
      </c>
      <c r="I26" s="34" t="s">
        <v>11</v>
      </c>
      <c r="J26" s="35"/>
      <c r="K26" s="33"/>
      <c r="L26" s="35"/>
      <c r="M26" s="33">
        <f>Z21</f>
        <v>14</v>
      </c>
      <c r="N26" s="33" t="s">
        <v>29</v>
      </c>
      <c r="O26" s="34">
        <f>Y21</f>
        <v>7</v>
      </c>
      <c r="P26" s="35" t="s">
        <v>10</v>
      </c>
      <c r="Q26" s="34" t="s">
        <v>11</v>
      </c>
      <c r="R26" s="5"/>
      <c r="S26" s="43"/>
    </row>
    <row r="27" spans="1:19" ht="18.75">
      <c r="A27" s="42"/>
      <c r="B27" s="5"/>
      <c r="C27" s="21"/>
      <c r="D27" s="5"/>
      <c r="E27" s="33">
        <f>Z17</f>
        <v>20</v>
      </c>
      <c r="F27" s="33" t="s">
        <v>29</v>
      </c>
      <c r="G27" s="34">
        <f>Y17</f>
        <v>5</v>
      </c>
      <c r="H27" s="35" t="s">
        <v>10</v>
      </c>
      <c r="I27" s="34" t="s">
        <v>11</v>
      </c>
      <c r="J27" s="35"/>
      <c r="K27" s="33"/>
      <c r="L27" s="35"/>
      <c r="M27" s="33">
        <f>Z22</f>
        <v>24</v>
      </c>
      <c r="N27" s="33" t="s">
        <v>29</v>
      </c>
      <c r="O27" s="34">
        <f>Y22</f>
        <v>8</v>
      </c>
      <c r="P27" s="35" t="s">
        <v>10</v>
      </c>
      <c r="Q27" s="34" t="s">
        <v>11</v>
      </c>
      <c r="R27" s="5"/>
      <c r="S27" s="43"/>
    </row>
    <row r="28" spans="1:19" ht="18.75">
      <c r="A28" s="42"/>
      <c r="B28" s="5"/>
      <c r="C28" s="21"/>
      <c r="D28" s="5"/>
      <c r="E28" s="33">
        <f>Z18</f>
        <v>72</v>
      </c>
      <c r="F28" s="33" t="s">
        <v>29</v>
      </c>
      <c r="G28" s="34">
        <f>Y18</f>
        <v>9</v>
      </c>
      <c r="H28" s="35" t="s">
        <v>10</v>
      </c>
      <c r="I28" s="34" t="s">
        <v>11</v>
      </c>
      <c r="J28" s="35"/>
      <c r="K28" s="33"/>
      <c r="L28" s="35"/>
      <c r="M28" s="33">
        <f>Z23</f>
        <v>72</v>
      </c>
      <c r="N28" s="33" t="s">
        <v>29</v>
      </c>
      <c r="O28" s="34">
        <f>Y23</f>
        <v>9</v>
      </c>
      <c r="P28" s="35" t="s">
        <v>10</v>
      </c>
      <c r="Q28" s="34" t="s">
        <v>11</v>
      </c>
      <c r="R28" s="5"/>
      <c r="S28" s="43"/>
    </row>
    <row r="29" spans="1:19" ht="15">
      <c r="A29" s="4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43"/>
    </row>
    <row r="30" spans="1:19" ht="15">
      <c r="A30" s="19" t="s">
        <v>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42"/>
      <c r="B31" s="2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.75" customHeight="1">
      <c r="A32" s="42"/>
      <c r="B32" s="44"/>
      <c r="C32" s="44"/>
      <c r="D32" s="44"/>
      <c r="E32" s="148" t="s">
        <v>138</v>
      </c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31"/>
    </row>
    <row r="33" spans="1:19" ht="19.5" customHeight="1">
      <c r="A33" s="42"/>
      <c r="B33" s="44"/>
      <c r="C33" s="44"/>
      <c r="D33" s="44"/>
      <c r="E33" s="148" t="s">
        <v>139</v>
      </c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97"/>
      <c r="S33" s="31"/>
    </row>
    <row r="34" spans="1:19" ht="15">
      <c r="A34" s="4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9"/>
    </row>
    <row r="35" spans="1:19" ht="1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8"/>
    </row>
    <row r="36" spans="1:19" ht="15">
      <c r="A36" s="1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1:19" ht="15">
      <c r="A37" s="19" t="s">
        <v>12</v>
      </c>
      <c r="B37" s="2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43"/>
    </row>
    <row r="38" spans="1:19" ht="15" customHeight="1">
      <c r="A38" s="4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/>
    </row>
    <row r="39" spans="1:19" ht="15">
      <c r="A39" s="42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</row>
    <row r="46" spans="1:19" ht="1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6"/>
    </row>
    <row r="47" spans="1:19" ht="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6"/>
    </row>
    <row r="48" spans="1:19" ht="1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</row>
  </sheetData>
  <sheetProtection/>
  <mergeCells count="10">
    <mergeCell ref="E32:R32"/>
    <mergeCell ref="E33:Q33"/>
    <mergeCell ref="A20:R21"/>
    <mergeCell ref="J3:R3"/>
    <mergeCell ref="S5:S6"/>
    <mergeCell ref="A1:A4"/>
    <mergeCell ref="B1:R2"/>
    <mergeCell ref="S1:S4"/>
    <mergeCell ref="C4:R4"/>
    <mergeCell ref="A5:R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7"/>
  <dimension ref="A1:V50"/>
  <sheetViews>
    <sheetView zoomScalePageLayoutView="0" workbookViewId="0" topLeftCell="A1">
      <selection activeCell="E11" sqref="E11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4.140625" style="0" customWidth="1"/>
    <col min="6" max="6" width="2.140625" style="0" customWidth="1"/>
    <col min="7" max="7" width="4.8515625" style="0" bestFit="1" customWidth="1"/>
    <col min="8" max="8" width="3.140625" style="0" customWidth="1"/>
    <col min="9" max="9" width="5.421875" style="0" customWidth="1"/>
    <col min="10" max="10" width="3.7109375" style="0" customWidth="1"/>
    <col min="11" max="11" width="3.00390625" style="0" customWidth="1"/>
    <col min="12" max="12" width="2.140625" style="0" customWidth="1"/>
    <col min="13" max="13" width="6.140625" style="0" customWidth="1"/>
    <col min="14" max="14" width="2.140625" style="0" customWidth="1"/>
    <col min="15" max="15" width="4.8515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4" width="0" style="0" hidden="1" customWidth="1"/>
  </cols>
  <sheetData>
    <row r="1" spans="1:22" ht="15.75" customHeight="1">
      <c r="A1" s="109"/>
      <c r="B1" s="125" t="s">
        <v>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7"/>
      <c r="S1" s="121" t="s">
        <v>37</v>
      </c>
      <c r="T1" s="22" t="s">
        <v>5</v>
      </c>
      <c r="U1" s="23" t="s">
        <v>4</v>
      </c>
      <c r="V1" s="23" t="s">
        <v>6</v>
      </c>
    </row>
    <row r="2" spans="1:22" ht="15" customHeight="1">
      <c r="A2" s="110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  <c r="S2" s="122"/>
      <c r="T2" t="s">
        <v>7</v>
      </c>
      <c r="U2">
        <v>11</v>
      </c>
      <c r="V2">
        <v>90</v>
      </c>
    </row>
    <row r="3" spans="1:22" ht="15" customHeight="1">
      <c r="A3" s="110"/>
      <c r="B3" s="5"/>
      <c r="C3" s="32"/>
      <c r="D3" s="32"/>
      <c r="E3" s="32"/>
      <c r="F3" s="32"/>
      <c r="G3" s="32"/>
      <c r="H3" s="32"/>
      <c r="I3" s="32"/>
      <c r="J3" s="112" t="s">
        <v>39</v>
      </c>
      <c r="K3" s="112"/>
      <c r="L3" s="112"/>
      <c r="M3" s="112"/>
      <c r="N3" s="112"/>
      <c r="O3" s="112"/>
      <c r="P3" s="112"/>
      <c r="Q3" s="112"/>
      <c r="R3" s="113"/>
      <c r="S3" s="123"/>
      <c r="T3" t="s">
        <v>8</v>
      </c>
      <c r="U3" s="21">
        <v>1</v>
      </c>
      <c r="V3" s="21">
        <v>9</v>
      </c>
    </row>
    <row r="4" spans="1:22" ht="15" customHeight="1">
      <c r="A4" s="111"/>
      <c r="B4" s="38"/>
      <c r="C4" s="131" t="s">
        <v>41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S4" s="124"/>
      <c r="U4">
        <v>1</v>
      </c>
      <c r="V4">
        <v>9</v>
      </c>
    </row>
    <row r="5" spans="1:19" ht="20.25" customHeight="1">
      <c r="A5" s="134" t="s">
        <v>63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6"/>
      <c r="S5" s="114" t="s">
        <v>3</v>
      </c>
    </row>
    <row r="6" spans="1:19" ht="11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  <c r="S6" s="115"/>
    </row>
    <row r="7" spans="1:19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</row>
    <row r="8" spans="1:19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</row>
    <row r="9" spans="1:19" ht="18.75">
      <c r="A9" s="42"/>
      <c r="B9" s="26"/>
      <c r="C9" s="5"/>
      <c r="D9" s="5"/>
      <c r="E9" s="63">
        <f ca="1">_XLL.ALEA.ENTRE.BORNES($U$2,$V$2)</f>
        <v>87</v>
      </c>
      <c r="F9" s="35" t="s">
        <v>9</v>
      </c>
      <c r="G9" s="62">
        <f ca="1">0.1*_XLL.ALEA.ENTRE.BORNES($U$3,$V$3)+_XLL.ALEA.ENTRE.BORNES($U$3,$V$3)</f>
        <v>5.9</v>
      </c>
      <c r="H9" s="35" t="s">
        <v>10</v>
      </c>
      <c r="I9" s="34" t="s">
        <v>11</v>
      </c>
      <c r="J9" s="34"/>
      <c r="K9" s="33"/>
      <c r="L9" s="35"/>
      <c r="M9" s="62">
        <f ca="1">_XLL.ALEA.ENTRE.BORNES($U$2,$V$2)+(0.1*_XLL.ALEA.ENTRE.BORNES($U$4,$V$4))</f>
        <v>31.9</v>
      </c>
      <c r="N9" s="35" t="s">
        <v>9</v>
      </c>
      <c r="O9" s="62">
        <f ca="1">0.1*_XLL.ALEA.ENTRE.BORNES($U$3,$V$3)+_XLL.ALEA.ENTRE.BORNES($U$3,$V$3)</f>
        <v>5.5</v>
      </c>
      <c r="P9" s="35" t="s">
        <v>10</v>
      </c>
      <c r="Q9" s="34" t="s">
        <v>11</v>
      </c>
      <c r="R9" s="26"/>
      <c r="S9" s="43"/>
    </row>
    <row r="10" spans="1:19" ht="18.75">
      <c r="A10" s="42"/>
      <c r="B10" s="5"/>
      <c r="C10" s="5"/>
      <c r="D10" s="5"/>
      <c r="E10" s="63">
        <f ca="1">_XLL.ALEA.ENTRE.BORNES($U$2,$V$2)</f>
        <v>24</v>
      </c>
      <c r="F10" s="35" t="s">
        <v>9</v>
      </c>
      <c r="G10" s="62">
        <f ca="1">0.1*_XLL.ALEA.ENTRE.BORNES($U$3,$V$3)+_XLL.ALEA.ENTRE.BORNES($U$3,$V$3)</f>
        <v>5.1</v>
      </c>
      <c r="H10" s="35" t="s">
        <v>10</v>
      </c>
      <c r="I10" s="34" t="s">
        <v>11</v>
      </c>
      <c r="J10" s="35"/>
      <c r="K10" s="33"/>
      <c r="L10" s="35"/>
      <c r="M10" s="62">
        <f ca="1">_XLL.ALEA.ENTRE.BORNES($U$2,$V$2)+(0.1*_XLL.ALEA.ENTRE.BORNES($U$4,$V$4))</f>
        <v>40.3</v>
      </c>
      <c r="N10" s="35" t="s">
        <v>9</v>
      </c>
      <c r="O10" s="62">
        <f ca="1">0.1*_XLL.ALEA.ENTRE.BORNES($U$3,$V$3)+_XLL.ALEA.ENTRE.BORNES($U$3,$V$3)</f>
        <v>4.5</v>
      </c>
      <c r="P10" s="35" t="s">
        <v>10</v>
      </c>
      <c r="Q10" s="34" t="s">
        <v>11</v>
      </c>
      <c r="R10" s="5"/>
      <c r="S10" s="43"/>
    </row>
    <row r="11" spans="1:19" ht="18.75">
      <c r="A11" s="42"/>
      <c r="B11" s="5"/>
      <c r="C11" s="5"/>
      <c r="D11" s="5"/>
      <c r="E11" s="63">
        <f ca="1">_XLL.ALEA.ENTRE.BORNES($U$2,$V$2)</f>
        <v>46</v>
      </c>
      <c r="F11" s="35" t="s">
        <v>9</v>
      </c>
      <c r="G11" s="62">
        <f ca="1">0.1*_XLL.ALEA.ENTRE.BORNES($U$3,$V$3)+_XLL.ALEA.ENTRE.BORNES($U$3,$V$3)</f>
        <v>8.7</v>
      </c>
      <c r="H11" s="35" t="s">
        <v>10</v>
      </c>
      <c r="I11" s="34" t="s">
        <v>11</v>
      </c>
      <c r="J11" s="35"/>
      <c r="K11" s="33"/>
      <c r="L11" s="35"/>
      <c r="M11" s="62">
        <f ca="1">_XLL.ALEA.ENTRE.BORNES($U$2,$V$2)+(0.1*_XLL.ALEA.ENTRE.BORNES($U$4,$V$4))</f>
        <v>28.2</v>
      </c>
      <c r="N11" s="35" t="s">
        <v>9</v>
      </c>
      <c r="O11" s="62">
        <f ca="1">0.1*_XLL.ALEA.ENTRE.BORNES($U$3,$V$3)+_XLL.ALEA.ENTRE.BORNES($U$3,$V$3)</f>
        <v>1.9</v>
      </c>
      <c r="P11" s="35" t="s">
        <v>10</v>
      </c>
      <c r="Q11" s="34" t="s">
        <v>11</v>
      </c>
      <c r="R11" s="5"/>
      <c r="S11" s="43"/>
    </row>
    <row r="12" spans="1:19" ht="18.75">
      <c r="A12" s="42"/>
      <c r="B12" s="5"/>
      <c r="C12" s="5"/>
      <c r="D12" s="5"/>
      <c r="E12" s="63">
        <f ca="1">_XLL.ALEA.ENTRE.BORNES($U$2,$V$2)</f>
        <v>44</v>
      </c>
      <c r="F12" s="35" t="s">
        <v>9</v>
      </c>
      <c r="G12" s="62">
        <f ca="1">0.1*_XLL.ALEA.ENTRE.BORNES($U$3,$V$3)+_XLL.ALEA.ENTRE.BORNES($U$3,$V$3)</f>
        <v>1.8</v>
      </c>
      <c r="H12" s="35" t="s">
        <v>10</v>
      </c>
      <c r="I12" s="34" t="s">
        <v>11</v>
      </c>
      <c r="J12" s="35"/>
      <c r="K12" s="33"/>
      <c r="L12" s="35"/>
      <c r="M12" s="62">
        <f ca="1">_XLL.ALEA.ENTRE.BORNES($U$2,$V$2)+(0.1*_XLL.ALEA.ENTRE.BORNES($U$4,$V$4))</f>
        <v>82.6</v>
      </c>
      <c r="N12" s="35" t="s">
        <v>9</v>
      </c>
      <c r="O12" s="62">
        <f ca="1">0.1*_XLL.ALEA.ENTRE.BORNES($U$3,$V$3)+_XLL.ALEA.ENTRE.BORNES($U$3,$V$3)</f>
        <v>8.5</v>
      </c>
      <c r="P12" s="35" t="s">
        <v>10</v>
      </c>
      <c r="Q12" s="34" t="s">
        <v>11</v>
      </c>
      <c r="R12" s="5"/>
      <c r="S12" s="43"/>
    </row>
    <row r="13" spans="1:19" ht="18.75">
      <c r="A13" s="42"/>
      <c r="B13" s="5"/>
      <c r="C13" s="5"/>
      <c r="D13" s="5"/>
      <c r="E13" s="63">
        <f ca="1">_XLL.ALEA.ENTRE.BORNES($U$2,$V$2)</f>
        <v>83</v>
      </c>
      <c r="F13" s="35" t="s">
        <v>9</v>
      </c>
      <c r="G13" s="62">
        <f ca="1">0.1*_XLL.ALEA.ENTRE.BORNES($U$3,$V$3)+_XLL.ALEA.ENTRE.BORNES($U$3,$V$3)</f>
        <v>6.9</v>
      </c>
      <c r="H13" s="35" t="s">
        <v>10</v>
      </c>
      <c r="I13" s="34" t="s">
        <v>11</v>
      </c>
      <c r="J13" s="35"/>
      <c r="K13" s="33"/>
      <c r="L13" s="35"/>
      <c r="M13" s="62">
        <f ca="1">_XLL.ALEA.ENTRE.BORNES($U$2,$V$2)+(0.1*_XLL.ALEA.ENTRE.BORNES($U$4,$V$4))</f>
        <v>88.6</v>
      </c>
      <c r="N13" s="35" t="s">
        <v>9</v>
      </c>
      <c r="O13" s="62">
        <f ca="1">0.1*_XLL.ALEA.ENTRE.BORNES($U$3,$V$3)+_XLL.ALEA.ENTRE.BORNES($U$3,$V$3)</f>
        <v>8.8</v>
      </c>
      <c r="P13" s="35" t="s">
        <v>10</v>
      </c>
      <c r="Q13" s="34" t="s">
        <v>11</v>
      </c>
      <c r="R13" s="5"/>
      <c r="S13" s="43"/>
    </row>
    <row r="14" spans="1:19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</row>
    <row r="15" spans="1:19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</row>
    <row r="16" spans="1:19" ht="15">
      <c r="A16" s="42"/>
      <c r="B16" s="5"/>
      <c r="C16" s="5"/>
      <c r="D16" s="5"/>
      <c r="E16" s="5"/>
      <c r="F16" s="5"/>
      <c r="G16" s="50" t="s">
        <v>140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3"/>
    </row>
    <row r="17" spans="1:19" ht="15">
      <c r="A17" s="42"/>
      <c r="B17" s="5"/>
      <c r="C17" s="5"/>
      <c r="D17" s="5"/>
      <c r="E17" s="5"/>
      <c r="F17" s="5"/>
      <c r="G17" s="50" t="s">
        <v>141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43"/>
    </row>
    <row r="18" spans="1:19" ht="15">
      <c r="A18" s="4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3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34" t="s">
        <v>180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6"/>
      <c r="S21" s="39" t="s">
        <v>3</v>
      </c>
    </row>
    <row r="22" spans="1:19" ht="15" customHeight="1" hidden="1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9"/>
      <c r="S22" s="10"/>
    </row>
    <row r="23" spans="1:19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5"/>
      <c r="C25" s="21"/>
      <c r="D25" s="5"/>
      <c r="E25" s="63">
        <f ca="1">_XLL.ALEA.ENTRE.BORNES($U$2,$V$2)</f>
        <v>23</v>
      </c>
      <c r="F25" s="35" t="s">
        <v>9</v>
      </c>
      <c r="G25" s="62">
        <f ca="1">0.1*_XLL.ALEA.ENTRE.BORNES($U$3,$V$3)+_XLL.ALEA.ENTRE.BORNES($U$3,$V$3)</f>
        <v>9.6</v>
      </c>
      <c r="H25" s="35" t="s">
        <v>10</v>
      </c>
      <c r="I25" s="34" t="s">
        <v>11</v>
      </c>
      <c r="J25" s="34"/>
      <c r="K25" s="33"/>
      <c r="L25" s="35"/>
      <c r="M25" s="62">
        <f ca="1">_XLL.ALEA.ENTRE.BORNES($U$2,$V$2)+(0.1*_XLL.ALEA.ENTRE.BORNES($U$4,$V$4))</f>
        <v>68.3</v>
      </c>
      <c r="N25" s="35" t="s">
        <v>9</v>
      </c>
      <c r="O25" s="62">
        <f ca="1">0.1*_XLL.ALEA.ENTRE.BORNES($U$3,$V$3)+_XLL.ALEA.ENTRE.BORNES($U$3,$V$3)</f>
        <v>8.7</v>
      </c>
      <c r="P25" s="35" t="s">
        <v>10</v>
      </c>
      <c r="Q25" s="34" t="s">
        <v>11</v>
      </c>
      <c r="R25" s="5"/>
      <c r="S25" s="43"/>
    </row>
    <row r="26" spans="1:19" ht="18.75">
      <c r="A26" s="42"/>
      <c r="B26" s="5"/>
      <c r="C26" s="21"/>
      <c r="D26" s="5"/>
      <c r="E26" s="63">
        <f ca="1">_XLL.ALEA.ENTRE.BORNES($U$2,$V$2)</f>
        <v>13</v>
      </c>
      <c r="F26" s="35" t="s">
        <v>9</v>
      </c>
      <c r="G26" s="62">
        <f ca="1">0.1*_XLL.ALEA.ENTRE.BORNES($U$3,$V$3)+_XLL.ALEA.ENTRE.BORNES($U$3,$V$3)</f>
        <v>2.5</v>
      </c>
      <c r="H26" s="35" t="s">
        <v>10</v>
      </c>
      <c r="I26" s="34" t="s">
        <v>11</v>
      </c>
      <c r="J26" s="35"/>
      <c r="K26" s="33"/>
      <c r="L26" s="35"/>
      <c r="M26" s="62">
        <f ca="1">_XLL.ALEA.ENTRE.BORNES($U$2,$V$2)+(0.1*_XLL.ALEA.ENTRE.BORNES($U$4,$V$4))</f>
        <v>82.6</v>
      </c>
      <c r="N26" s="35" t="s">
        <v>9</v>
      </c>
      <c r="O26" s="62">
        <f ca="1">0.1*_XLL.ALEA.ENTRE.BORNES($U$3,$V$3)+_XLL.ALEA.ENTRE.BORNES($U$3,$V$3)</f>
        <v>5.8</v>
      </c>
      <c r="P26" s="35" t="s">
        <v>10</v>
      </c>
      <c r="Q26" s="34" t="s">
        <v>11</v>
      </c>
      <c r="R26" s="5"/>
      <c r="S26" s="43"/>
    </row>
    <row r="27" spans="1:19" ht="18.75">
      <c r="A27" s="42"/>
      <c r="B27" s="5"/>
      <c r="C27" s="21"/>
      <c r="D27" s="5"/>
      <c r="E27" s="63">
        <f ca="1">_XLL.ALEA.ENTRE.BORNES($U$2,$V$2)</f>
        <v>65</v>
      </c>
      <c r="F27" s="35" t="s">
        <v>9</v>
      </c>
      <c r="G27" s="62">
        <f ca="1">0.1*_XLL.ALEA.ENTRE.BORNES($U$3,$V$3)+_XLL.ALEA.ENTRE.BORNES($U$3,$V$3)</f>
        <v>9.3</v>
      </c>
      <c r="H27" s="35" t="s">
        <v>10</v>
      </c>
      <c r="I27" s="34" t="s">
        <v>11</v>
      </c>
      <c r="J27" s="35"/>
      <c r="K27" s="33"/>
      <c r="L27" s="35"/>
      <c r="M27" s="62">
        <f ca="1">_XLL.ALEA.ENTRE.BORNES($U$2,$V$2)+(0.1*_XLL.ALEA.ENTRE.BORNES($U$4,$V$4))</f>
        <v>71.4</v>
      </c>
      <c r="N27" s="35" t="s">
        <v>9</v>
      </c>
      <c r="O27" s="62">
        <f ca="1">0.1*_XLL.ALEA.ENTRE.BORNES($U$3,$V$3)+_XLL.ALEA.ENTRE.BORNES($U$3,$V$3)</f>
        <v>9.8</v>
      </c>
      <c r="P27" s="35" t="s">
        <v>10</v>
      </c>
      <c r="Q27" s="34" t="s">
        <v>11</v>
      </c>
      <c r="R27" s="5"/>
      <c r="S27" s="43"/>
    </row>
    <row r="28" spans="1:19" ht="18.75">
      <c r="A28" s="42"/>
      <c r="B28" s="5"/>
      <c r="C28" s="21"/>
      <c r="D28" s="5"/>
      <c r="E28" s="63">
        <f ca="1">_XLL.ALEA.ENTRE.BORNES($U$2,$V$2)</f>
        <v>89</v>
      </c>
      <c r="F28" s="35" t="s">
        <v>9</v>
      </c>
      <c r="G28" s="62">
        <f ca="1">0.1*_XLL.ALEA.ENTRE.BORNES($U$3,$V$3)+_XLL.ALEA.ENTRE.BORNES($U$3,$V$3)</f>
        <v>6.5</v>
      </c>
      <c r="H28" s="35" t="s">
        <v>10</v>
      </c>
      <c r="I28" s="34" t="s">
        <v>11</v>
      </c>
      <c r="J28" s="35"/>
      <c r="K28" s="33"/>
      <c r="L28" s="35"/>
      <c r="M28" s="62">
        <f ca="1">_XLL.ALEA.ENTRE.BORNES($U$2,$V$2)+(0.1*_XLL.ALEA.ENTRE.BORNES($U$4,$V$4))</f>
        <v>30.5</v>
      </c>
      <c r="N28" s="35" t="s">
        <v>9</v>
      </c>
      <c r="O28" s="62">
        <f ca="1">0.1*_XLL.ALEA.ENTRE.BORNES($U$3,$V$3)+_XLL.ALEA.ENTRE.BORNES($U$3,$V$3)</f>
        <v>4.2</v>
      </c>
      <c r="P28" s="35" t="s">
        <v>10</v>
      </c>
      <c r="Q28" s="34" t="s">
        <v>11</v>
      </c>
      <c r="R28" s="5"/>
      <c r="S28" s="43"/>
    </row>
    <row r="29" spans="1:19" ht="18.75">
      <c r="A29" s="42"/>
      <c r="B29" s="5"/>
      <c r="C29" s="21"/>
      <c r="D29" s="5"/>
      <c r="E29" s="63">
        <f ca="1">_XLL.ALEA.ENTRE.BORNES($U$2,$V$2)</f>
        <v>34</v>
      </c>
      <c r="F29" s="35" t="s">
        <v>9</v>
      </c>
      <c r="G29" s="62">
        <f ca="1">0.1*_XLL.ALEA.ENTRE.BORNES($U$3,$V$3)+_XLL.ALEA.ENTRE.BORNES($U$3,$V$3)</f>
        <v>6.7</v>
      </c>
      <c r="H29" s="35" t="s">
        <v>10</v>
      </c>
      <c r="I29" s="34" t="s">
        <v>11</v>
      </c>
      <c r="J29" s="35"/>
      <c r="K29" s="33"/>
      <c r="L29" s="35"/>
      <c r="M29" s="62">
        <f ca="1">_XLL.ALEA.ENTRE.BORNES($U$2,$V$2)+(0.1*_XLL.ALEA.ENTRE.BORNES($U$4,$V$4))</f>
        <v>75.2</v>
      </c>
      <c r="N29" s="35" t="s">
        <v>9</v>
      </c>
      <c r="O29" s="62">
        <f ca="1">0.1*_XLL.ALEA.ENTRE.BORNES($U$3,$V$3)+_XLL.ALEA.ENTRE.BORNES($U$3,$V$3)</f>
        <v>9.1</v>
      </c>
      <c r="P29" s="35" t="s">
        <v>10</v>
      </c>
      <c r="Q29" s="34" t="s">
        <v>11</v>
      </c>
      <c r="R29" s="5"/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15.75" customHeight="1">
      <c r="A33" s="42"/>
      <c r="B33" s="5"/>
      <c r="C33" s="44"/>
      <c r="D33" s="44"/>
      <c r="E33" s="142" t="s">
        <v>143</v>
      </c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44"/>
      <c r="S33" s="31"/>
    </row>
    <row r="34" spans="1:19" ht="15">
      <c r="A34" s="42"/>
      <c r="B34" s="5"/>
      <c r="C34" s="44"/>
      <c r="D34" s="44"/>
      <c r="E34" s="80">
        <v>31</v>
      </c>
      <c r="F34" s="71"/>
      <c r="G34" s="71">
        <v>8.3</v>
      </c>
      <c r="H34" s="71"/>
      <c r="I34" s="80">
        <v>33</v>
      </c>
      <c r="J34" s="71"/>
      <c r="K34" s="154">
        <v>9.2</v>
      </c>
      <c r="L34" s="154"/>
      <c r="M34" s="71"/>
      <c r="N34" s="154">
        <v>35</v>
      </c>
      <c r="O34" s="154"/>
      <c r="P34" s="71"/>
      <c r="Q34" s="71">
        <v>8.7</v>
      </c>
      <c r="R34" s="44"/>
      <c r="S34" s="31"/>
    </row>
    <row r="35" spans="1:19" ht="15">
      <c r="A35" s="42"/>
      <c r="B35" s="5"/>
      <c r="C35" s="5"/>
      <c r="D35" s="5"/>
      <c r="E35" s="5"/>
      <c r="F35" s="5"/>
      <c r="G35" s="50" t="s">
        <v>142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43"/>
    </row>
    <row r="36" spans="1:19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12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1">
    <mergeCell ref="S5:S6"/>
    <mergeCell ref="A1:A4"/>
    <mergeCell ref="B1:R2"/>
    <mergeCell ref="S1:S4"/>
    <mergeCell ref="C4:R4"/>
    <mergeCell ref="A5:R6"/>
    <mergeCell ref="E33:Q33"/>
    <mergeCell ref="K34:L34"/>
    <mergeCell ref="N34:O34"/>
    <mergeCell ref="A21:R22"/>
    <mergeCell ref="J3:R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8"/>
  <dimension ref="A1:AJ50"/>
  <sheetViews>
    <sheetView zoomScalePageLayoutView="0" workbookViewId="0" topLeftCell="A1">
      <selection activeCell="AR38" sqref="AR38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2.00390625" style="0" customWidth="1"/>
    <col min="5" max="5" width="5.57421875" style="65" customWidth="1"/>
    <col min="6" max="6" width="2.140625" style="0" customWidth="1"/>
    <col min="7" max="7" width="5.421875" style="0" customWidth="1"/>
    <col min="8" max="8" width="3.140625" style="0" customWidth="1"/>
    <col min="9" max="9" width="5.421875" style="0" customWidth="1"/>
    <col min="10" max="10" width="1.421875" style="0" customWidth="1"/>
    <col min="11" max="11" width="1.28515625" style="0" customWidth="1"/>
    <col min="12" max="12" width="2.140625" style="0" customWidth="1"/>
    <col min="13" max="13" width="5.140625" style="65" customWidth="1"/>
    <col min="14" max="14" width="2.140625" style="0" customWidth="1"/>
    <col min="15" max="15" width="4.5742187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0" style="0" hidden="1" customWidth="1"/>
    <col min="24" max="24" width="4.7109375" style="0" hidden="1" customWidth="1"/>
    <col min="25" max="25" width="2.28125" style="0" hidden="1" customWidth="1"/>
    <col min="26" max="26" width="7.00390625" style="65" hidden="1" customWidth="1"/>
    <col min="27" max="27" width="2.140625" style="0" hidden="1" customWidth="1"/>
    <col min="28" max="32" width="4.7109375" style="0" hidden="1" customWidth="1"/>
    <col min="33" max="33" width="1.8515625" style="0" hidden="1" customWidth="1"/>
    <col min="34" max="34" width="4.7109375" style="0" hidden="1" customWidth="1"/>
    <col min="35" max="35" width="2.00390625" style="0" hidden="1" customWidth="1"/>
    <col min="36" max="36" width="4.7109375" style="0" hidden="1" customWidth="1"/>
    <col min="37" max="37" width="0" style="0" hidden="1" customWidth="1"/>
  </cols>
  <sheetData>
    <row r="1" spans="1:36" ht="15.75" customHeight="1">
      <c r="A1" s="109"/>
      <c r="B1" s="125" t="s">
        <v>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7"/>
      <c r="S1" s="121" t="s">
        <v>38</v>
      </c>
      <c r="T1" s="22" t="s">
        <v>5</v>
      </c>
      <c r="U1" s="23" t="s">
        <v>4</v>
      </c>
      <c r="V1" s="23" t="s">
        <v>6</v>
      </c>
      <c r="X1" s="21">
        <f ca="1">_XLL.ALEA.ENTRE.BORNES($U$2,$V$2)+(0.1*_XLL.ALEA.ENTRE.BORNES($U$2,$V$2))</f>
        <v>5.8</v>
      </c>
      <c r="Y1" s="5" t="s">
        <v>13</v>
      </c>
      <c r="Z1" s="64">
        <f ca="1">_XLL.ALEA.ENTRE.BORNES($U$3,$X1)-(0.1*_XLL.ALEA.ENTRE.BORNES($U$3,$X1))</f>
        <v>1.7</v>
      </c>
      <c r="AA1" s="5" t="s">
        <v>10</v>
      </c>
      <c r="AB1" s="26" t="s">
        <v>11</v>
      </c>
      <c r="AC1" s="26"/>
      <c r="AD1" s="21"/>
      <c r="AE1" s="5"/>
      <c r="AF1" s="21">
        <f ca="1">_XLL.ALEA.ENTRE.BORNES($U$2,$V$2)+(0.1*_XLL.ALEA.ENTRE.BORNES($U$2,$V$2))</f>
        <v>9.3</v>
      </c>
      <c r="AG1" s="5" t="s">
        <v>13</v>
      </c>
      <c r="AH1" s="64">
        <f ca="1">_XLL.ALEA.ENTRE.BORNES($U$3,$AF1)-(0.1*_XLL.ALEA.ENTRE.BORNES($U$3,$AF1))</f>
        <v>3.8</v>
      </c>
      <c r="AI1" s="5" t="s">
        <v>10</v>
      </c>
      <c r="AJ1" s="26" t="s">
        <v>11</v>
      </c>
    </row>
    <row r="2" spans="1:36" ht="15" customHeight="1">
      <c r="A2" s="110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  <c r="S2" s="122"/>
      <c r="T2" t="s">
        <v>7</v>
      </c>
      <c r="U2">
        <v>2</v>
      </c>
      <c r="V2">
        <v>9</v>
      </c>
      <c r="X2" s="21">
        <f ca="1">_XLL.ALEA.ENTRE.BORNES($U$2,$V$2)+(0.1*_XLL.ALEA.ENTRE.BORNES($U$2,$V$2))</f>
        <v>8.4</v>
      </c>
      <c r="Y2" s="5" t="s">
        <v>13</v>
      </c>
      <c r="Z2" s="64">
        <f ca="1">_XLL.ALEA.ENTRE.BORNES($U$3,$X2)-(0.1*_XLL.ALEA.ENTRE.BORNES($U$3,$X2))</f>
        <v>7.4</v>
      </c>
      <c r="AA2" s="5" t="s">
        <v>10</v>
      </c>
      <c r="AB2" s="26" t="s">
        <v>11</v>
      </c>
      <c r="AC2" s="5"/>
      <c r="AD2" s="21"/>
      <c r="AE2" s="5"/>
      <c r="AF2" s="21">
        <f ca="1">_XLL.ALEA.ENTRE.BORNES($U$2,$V$2)+(0.1*_XLL.ALEA.ENTRE.BORNES($U$2,$V$2))</f>
        <v>6.6</v>
      </c>
      <c r="AG2" s="5" t="s">
        <v>13</v>
      </c>
      <c r="AH2" s="64">
        <f ca="1">_XLL.ALEA.ENTRE.BORNES($U$3,$AF2)-(0.1*_XLL.ALEA.ENTRE.BORNES($U$3,$AF2))</f>
        <v>5.7</v>
      </c>
      <c r="AI2" s="5" t="s">
        <v>10</v>
      </c>
      <c r="AJ2" s="26" t="s">
        <v>11</v>
      </c>
    </row>
    <row r="3" spans="1:36" ht="15" customHeight="1">
      <c r="A3" s="110"/>
      <c r="B3" s="5"/>
      <c r="C3" s="45"/>
      <c r="D3" s="45"/>
      <c r="E3" s="66"/>
      <c r="F3" s="45"/>
      <c r="G3" s="45"/>
      <c r="H3" s="45"/>
      <c r="I3" s="45"/>
      <c r="J3" s="112" t="s">
        <v>39</v>
      </c>
      <c r="K3" s="112"/>
      <c r="L3" s="112"/>
      <c r="M3" s="112"/>
      <c r="N3" s="112"/>
      <c r="O3" s="112"/>
      <c r="P3" s="112"/>
      <c r="Q3" s="112"/>
      <c r="R3" s="113"/>
      <c r="S3" s="123"/>
      <c r="T3" t="s">
        <v>8</v>
      </c>
      <c r="U3" s="21">
        <v>2</v>
      </c>
      <c r="V3" s="21">
        <v>9</v>
      </c>
      <c r="X3" s="21">
        <f ca="1">_XLL.ALEA.ENTRE.BORNES($U$2,$V$2)+(0.1*_XLL.ALEA.ENTRE.BORNES($U$2,$V$2))</f>
        <v>3.3</v>
      </c>
      <c r="Y3" s="5" t="s">
        <v>13</v>
      </c>
      <c r="Z3" s="64">
        <f ca="1">_XLL.ALEA.ENTRE.BORNES($U$3,$X3)-(0.1*_XLL.ALEA.ENTRE.BORNES($U$3,$X3))</f>
        <v>1.8</v>
      </c>
      <c r="AA3" s="5" t="s">
        <v>10</v>
      </c>
      <c r="AB3" s="26" t="s">
        <v>11</v>
      </c>
      <c r="AC3" s="5"/>
      <c r="AD3" s="21"/>
      <c r="AE3" s="5"/>
      <c r="AF3" s="21">
        <f ca="1">_XLL.ALEA.ENTRE.BORNES($U$2,$V$2)+(0.1*_XLL.ALEA.ENTRE.BORNES($U$2,$V$2))</f>
        <v>9.2</v>
      </c>
      <c r="AG3" s="5" t="s">
        <v>13</v>
      </c>
      <c r="AH3" s="64">
        <f ca="1">_XLL.ALEA.ENTRE.BORNES($U$3,$AF3)-(0.1*_XLL.ALEA.ENTRE.BORNES($U$3,$AF3))</f>
        <v>1.2</v>
      </c>
      <c r="AI3" s="5" t="s">
        <v>10</v>
      </c>
      <c r="AJ3" s="26" t="s">
        <v>11</v>
      </c>
    </row>
    <row r="4" spans="1:36" ht="15" customHeight="1">
      <c r="A4" s="111"/>
      <c r="B4" s="38"/>
      <c r="C4" s="131" t="s">
        <v>41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S4" s="124"/>
      <c r="X4" s="21">
        <f ca="1">_XLL.ALEA.ENTRE.BORNES($U$2,$V$2)+(0.1*_XLL.ALEA.ENTRE.BORNES($U$2,$V$2))</f>
        <v>8.3</v>
      </c>
      <c r="Y4" s="5" t="s">
        <v>13</v>
      </c>
      <c r="Z4" s="64">
        <f ca="1">_XLL.ALEA.ENTRE.BORNES($U$3,$X4)-(0.1*_XLL.ALEA.ENTRE.BORNES($U$3,$X4))</f>
        <v>1.2999999999999998</v>
      </c>
      <c r="AA4" s="5" t="s">
        <v>10</v>
      </c>
      <c r="AB4" s="26" t="s">
        <v>11</v>
      </c>
      <c r="AC4" s="5"/>
      <c r="AD4" s="21"/>
      <c r="AE4" s="5"/>
      <c r="AF4" s="21">
        <f ca="1">_XLL.ALEA.ENTRE.BORNES($U$2,$V$2)+(0.1*_XLL.ALEA.ENTRE.BORNES($U$2,$V$2))</f>
        <v>9.6</v>
      </c>
      <c r="AG4" s="5" t="s">
        <v>13</v>
      </c>
      <c r="AH4" s="64">
        <f ca="1">_XLL.ALEA.ENTRE.BORNES($U$3,$AF4)-(0.1*_XLL.ALEA.ENTRE.BORNES($U$3,$AF4))</f>
        <v>3.8</v>
      </c>
      <c r="AI4" s="5" t="s">
        <v>10</v>
      </c>
      <c r="AJ4" s="26" t="s">
        <v>11</v>
      </c>
    </row>
    <row r="5" spans="1:36" ht="15">
      <c r="A5" s="116" t="s">
        <v>64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8"/>
      <c r="S5" s="114" t="s">
        <v>3</v>
      </c>
      <c r="X5" s="21">
        <f ca="1">_XLL.ALEA.ENTRE.BORNES($U$2,$V$2)+(0.1*_XLL.ALEA.ENTRE.BORNES($U$2,$V$2))</f>
        <v>5.2</v>
      </c>
      <c r="Y5" s="5" t="s">
        <v>13</v>
      </c>
      <c r="Z5" s="64">
        <f ca="1">_XLL.ALEA.ENTRE.BORNES($U$3,$X5)-(0.1*_XLL.ALEA.ENTRE.BORNES($U$3,$X5))</f>
        <v>2.8</v>
      </c>
      <c r="AA5" s="5" t="s">
        <v>10</v>
      </c>
      <c r="AB5" s="26" t="s">
        <v>11</v>
      </c>
      <c r="AC5" s="5"/>
      <c r="AD5" s="21"/>
      <c r="AE5" s="5"/>
      <c r="AF5" s="21">
        <f ca="1">_XLL.ALEA.ENTRE.BORNES($U$2,$V$2)+(0.1*_XLL.ALEA.ENTRE.BORNES($U$2,$V$2))</f>
        <v>9.5</v>
      </c>
      <c r="AG5" s="5" t="s">
        <v>13</v>
      </c>
      <c r="AH5" s="64">
        <f ca="1">_XLL.ALEA.ENTRE.BORNES($U$3,$AF5)-(0.1*_XLL.ALEA.ENTRE.BORNES($U$3,$AF5))</f>
        <v>8.6</v>
      </c>
      <c r="AI5" s="5" t="s">
        <v>10</v>
      </c>
      <c r="AJ5" s="26" t="s">
        <v>11</v>
      </c>
    </row>
    <row r="6" spans="1:19" ht="15">
      <c r="A6" s="133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  <c r="S6" s="115"/>
    </row>
    <row r="7" spans="1:19" ht="15">
      <c r="A7" s="42"/>
      <c r="B7" s="5"/>
      <c r="C7" s="5"/>
      <c r="D7" s="5"/>
      <c r="E7" s="67"/>
      <c r="F7" s="5"/>
      <c r="G7" s="5"/>
      <c r="H7" s="5"/>
      <c r="I7" s="5"/>
      <c r="J7" s="5"/>
      <c r="K7" s="5"/>
      <c r="L7" s="5"/>
      <c r="M7" s="67"/>
      <c r="N7" s="5"/>
      <c r="O7" s="5"/>
      <c r="P7" s="5"/>
      <c r="Q7" s="5"/>
      <c r="R7" s="5"/>
      <c r="S7" s="41"/>
    </row>
    <row r="8" spans="1:19" ht="15">
      <c r="A8" s="19" t="s">
        <v>0</v>
      </c>
      <c r="B8" s="24"/>
      <c r="C8" s="5"/>
      <c r="D8" s="5"/>
      <c r="E8" s="67"/>
      <c r="F8" s="5"/>
      <c r="G8" s="5"/>
      <c r="H8" s="5"/>
      <c r="I8" s="5"/>
      <c r="J8" s="5"/>
      <c r="K8" s="5"/>
      <c r="L8" s="5"/>
      <c r="M8" s="67"/>
      <c r="N8" s="5"/>
      <c r="O8" s="5"/>
      <c r="P8" s="5"/>
      <c r="Q8" s="5"/>
      <c r="R8" s="5"/>
      <c r="S8" s="43"/>
    </row>
    <row r="9" spans="1:19" ht="18.75">
      <c r="A9" s="42"/>
      <c r="B9" s="26"/>
      <c r="C9" s="21"/>
      <c r="D9" s="5"/>
      <c r="E9" s="62">
        <f>X1</f>
        <v>5.8</v>
      </c>
      <c r="F9" s="35" t="s">
        <v>13</v>
      </c>
      <c r="G9" s="62">
        <f>Z1</f>
        <v>1.7</v>
      </c>
      <c r="H9" s="35" t="s">
        <v>10</v>
      </c>
      <c r="I9" s="34" t="s">
        <v>11</v>
      </c>
      <c r="J9" s="34"/>
      <c r="K9" s="33"/>
      <c r="L9" s="35"/>
      <c r="M9" s="62">
        <f>AF1</f>
        <v>9.3</v>
      </c>
      <c r="N9" s="35" t="s">
        <v>13</v>
      </c>
      <c r="O9" s="62">
        <f>AH1</f>
        <v>3.8</v>
      </c>
      <c r="P9" s="35" t="s">
        <v>10</v>
      </c>
      <c r="Q9" s="34" t="s">
        <v>11</v>
      </c>
      <c r="R9" s="26"/>
      <c r="S9" s="43"/>
    </row>
    <row r="10" spans="1:19" ht="18.75">
      <c r="A10" s="42"/>
      <c r="B10" s="5"/>
      <c r="C10" s="21"/>
      <c r="D10" s="5"/>
      <c r="E10" s="62">
        <f>X2</f>
        <v>8.4</v>
      </c>
      <c r="F10" s="35" t="s">
        <v>13</v>
      </c>
      <c r="G10" s="62">
        <f>Z2</f>
        <v>7.4</v>
      </c>
      <c r="H10" s="35" t="s">
        <v>10</v>
      </c>
      <c r="I10" s="34" t="s">
        <v>11</v>
      </c>
      <c r="J10" s="35"/>
      <c r="K10" s="33"/>
      <c r="L10" s="35"/>
      <c r="M10" s="62">
        <f>AF2</f>
        <v>6.6</v>
      </c>
      <c r="N10" s="35" t="s">
        <v>13</v>
      </c>
      <c r="O10" s="62">
        <f>AH2</f>
        <v>5.7</v>
      </c>
      <c r="P10" s="35" t="s">
        <v>10</v>
      </c>
      <c r="Q10" s="34" t="s">
        <v>11</v>
      </c>
      <c r="R10" s="5"/>
      <c r="S10" s="43"/>
    </row>
    <row r="11" spans="1:19" ht="18.75">
      <c r="A11" s="42"/>
      <c r="B11" s="5"/>
      <c r="C11" s="21"/>
      <c r="D11" s="5"/>
      <c r="E11" s="62">
        <f>X3</f>
        <v>3.3</v>
      </c>
      <c r="F11" s="35" t="s">
        <v>13</v>
      </c>
      <c r="G11" s="62">
        <f>Z3</f>
        <v>1.8</v>
      </c>
      <c r="H11" s="35" t="s">
        <v>10</v>
      </c>
      <c r="I11" s="34" t="s">
        <v>11</v>
      </c>
      <c r="J11" s="35"/>
      <c r="K11" s="33"/>
      <c r="L11" s="35"/>
      <c r="M11" s="62">
        <f>AF3</f>
        <v>9.2</v>
      </c>
      <c r="N11" s="35" t="s">
        <v>13</v>
      </c>
      <c r="O11" s="62">
        <f>AH3</f>
        <v>1.2</v>
      </c>
      <c r="P11" s="35" t="s">
        <v>10</v>
      </c>
      <c r="Q11" s="34" t="s">
        <v>11</v>
      </c>
      <c r="R11" s="5"/>
      <c r="S11" s="43"/>
    </row>
    <row r="12" spans="1:19" ht="18.75">
      <c r="A12" s="42"/>
      <c r="B12" s="5"/>
      <c r="C12" s="21"/>
      <c r="D12" s="5"/>
      <c r="E12" s="62">
        <f>X4</f>
        <v>8.3</v>
      </c>
      <c r="F12" s="35" t="s">
        <v>13</v>
      </c>
      <c r="G12" s="62">
        <f>Z4</f>
        <v>1.2999999999999998</v>
      </c>
      <c r="H12" s="35" t="s">
        <v>10</v>
      </c>
      <c r="I12" s="34" t="s">
        <v>11</v>
      </c>
      <c r="J12" s="35"/>
      <c r="K12" s="33"/>
      <c r="L12" s="35"/>
      <c r="M12" s="62">
        <f>AF4</f>
        <v>9.6</v>
      </c>
      <c r="N12" s="35" t="s">
        <v>13</v>
      </c>
      <c r="O12" s="62">
        <f>AH4</f>
        <v>3.8</v>
      </c>
      <c r="P12" s="35" t="s">
        <v>10</v>
      </c>
      <c r="Q12" s="34" t="s">
        <v>11</v>
      </c>
      <c r="R12" s="5"/>
      <c r="S12" s="43"/>
    </row>
    <row r="13" spans="1:19" ht="18.75">
      <c r="A13" s="42"/>
      <c r="B13" s="5"/>
      <c r="C13" s="21"/>
      <c r="D13" s="5"/>
      <c r="E13" s="62">
        <f>X5</f>
        <v>5.2</v>
      </c>
      <c r="F13" s="35" t="s">
        <v>13</v>
      </c>
      <c r="G13" s="62">
        <f>Z5</f>
        <v>2.8</v>
      </c>
      <c r="H13" s="35" t="s">
        <v>10</v>
      </c>
      <c r="I13" s="34" t="s">
        <v>11</v>
      </c>
      <c r="J13" s="35"/>
      <c r="K13" s="33"/>
      <c r="L13" s="35"/>
      <c r="M13" s="62">
        <f>AF5</f>
        <v>9.5</v>
      </c>
      <c r="N13" s="35" t="s">
        <v>13</v>
      </c>
      <c r="O13" s="62">
        <f>AH5</f>
        <v>8.6</v>
      </c>
      <c r="P13" s="35" t="s">
        <v>10</v>
      </c>
      <c r="Q13" s="34" t="s">
        <v>11</v>
      </c>
      <c r="R13" s="5"/>
      <c r="S13" s="43"/>
    </row>
    <row r="14" spans="1:19" ht="15">
      <c r="A14" s="42"/>
      <c r="B14" s="5"/>
      <c r="C14" s="5"/>
      <c r="D14" s="5"/>
      <c r="E14" s="67"/>
      <c r="F14" s="5"/>
      <c r="G14" s="5"/>
      <c r="H14" s="5"/>
      <c r="I14" s="5"/>
      <c r="J14" s="5"/>
      <c r="K14" s="5"/>
      <c r="L14" s="5"/>
      <c r="M14" s="67"/>
      <c r="N14" s="5"/>
      <c r="O14" s="5"/>
      <c r="P14" s="5"/>
      <c r="Q14" s="5"/>
      <c r="R14" s="5"/>
      <c r="S14" s="43"/>
    </row>
    <row r="15" spans="1:19" ht="15">
      <c r="A15" s="19" t="s">
        <v>2</v>
      </c>
      <c r="B15" s="24"/>
      <c r="C15" s="5"/>
      <c r="D15" s="5"/>
      <c r="E15" s="67"/>
      <c r="F15" s="5"/>
      <c r="G15" s="5"/>
      <c r="H15" s="5"/>
      <c r="I15" s="5"/>
      <c r="J15" s="5"/>
      <c r="K15" s="5"/>
      <c r="L15" s="5"/>
      <c r="M15" s="67"/>
      <c r="N15" s="5"/>
      <c r="O15" s="5"/>
      <c r="P15" s="5"/>
      <c r="Q15" s="5"/>
      <c r="R15" s="5"/>
      <c r="S15" s="43"/>
    </row>
    <row r="16" spans="1:19" ht="15" customHeight="1">
      <c r="A16" s="42"/>
      <c r="B16" s="140" t="s">
        <v>144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1"/>
    </row>
    <row r="17" spans="1:36" ht="15">
      <c r="A17" s="42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1"/>
      <c r="X17" s="21">
        <f ca="1">_XLL.ALEA.ENTRE.BORNES($U$2,$V$2)+(0.1*_XLL.ALEA.ENTRE.BORNES($U$2,$V$2))</f>
        <v>4.6</v>
      </c>
      <c r="Y17" s="5" t="s">
        <v>13</v>
      </c>
      <c r="Z17" s="64">
        <f ca="1">_XLL.ALEA.ENTRE.BORNES($U$3,$X17)-(0.1*_XLL.ALEA.ENTRE.BORNES($U$3,$X17))</f>
        <v>3.8</v>
      </c>
      <c r="AA17" s="5" t="s">
        <v>10</v>
      </c>
      <c r="AB17" s="26" t="s">
        <v>11</v>
      </c>
      <c r="AC17" s="26"/>
      <c r="AD17" s="21"/>
      <c r="AE17" s="5"/>
      <c r="AF17" s="21">
        <f ca="1">_XLL.ALEA.ENTRE.BORNES($U$2,$V$2)+(0.1*_XLL.ALEA.ENTRE.BORNES($U$2,$V$2))</f>
        <v>2.6</v>
      </c>
      <c r="AG17" s="5" t="s">
        <v>13</v>
      </c>
      <c r="AH17" s="64">
        <f ca="1">_XLL.ALEA.ENTRE.BORNES($U$3,$AF17)-(0.1*_XLL.ALEA.ENTRE.BORNES($U$3,$AF17))</f>
        <v>1.8</v>
      </c>
      <c r="AI17" s="5" t="s">
        <v>10</v>
      </c>
      <c r="AJ17" s="26" t="s">
        <v>11</v>
      </c>
    </row>
    <row r="18" spans="1:36" ht="15">
      <c r="A18" s="42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1"/>
      <c r="X18" s="21">
        <f ca="1">_XLL.ALEA.ENTRE.BORNES($U$2,$V$2)+(0.1*_XLL.ALEA.ENTRE.BORNES($U$2,$V$2))</f>
        <v>8.6</v>
      </c>
      <c r="Y18" s="5" t="s">
        <v>13</v>
      </c>
      <c r="Z18" s="64">
        <f ca="1">_XLL.ALEA.ENTRE.BORNES($U$3,$X18)-(0.1*_XLL.ALEA.ENTRE.BORNES($U$3,$X18))</f>
        <v>4.2</v>
      </c>
      <c r="AA18" s="5" t="s">
        <v>10</v>
      </c>
      <c r="AB18" s="26" t="s">
        <v>11</v>
      </c>
      <c r="AC18" s="5"/>
      <c r="AD18" s="21"/>
      <c r="AE18" s="5"/>
      <c r="AF18" s="21">
        <f ca="1">_XLL.ALEA.ENTRE.BORNES($U$2,$V$2)+(0.1*_XLL.ALEA.ENTRE.BORNES($U$2,$V$2))</f>
        <v>9.4</v>
      </c>
      <c r="AG18" s="5" t="s">
        <v>13</v>
      </c>
      <c r="AH18" s="64">
        <f ca="1">_XLL.ALEA.ENTRE.BORNES($U$3,$AF18)-(0.1*_XLL.ALEA.ENTRE.BORNES($U$3,$AF18))</f>
        <v>3.8</v>
      </c>
      <c r="AI18" s="5" t="s">
        <v>10</v>
      </c>
      <c r="AJ18" s="26" t="s">
        <v>11</v>
      </c>
    </row>
    <row r="19" spans="1:36" ht="15">
      <c r="A19" s="7"/>
      <c r="B19" s="5"/>
      <c r="C19" s="8"/>
      <c r="D19" s="8"/>
      <c r="E19" s="68"/>
      <c r="F19" s="8"/>
      <c r="G19" s="8"/>
      <c r="H19" s="8"/>
      <c r="I19" s="8"/>
      <c r="J19" s="8"/>
      <c r="K19" s="8"/>
      <c r="L19" s="8"/>
      <c r="M19" s="68"/>
      <c r="N19" s="8"/>
      <c r="O19" s="8"/>
      <c r="P19" s="8"/>
      <c r="Q19" s="8"/>
      <c r="R19" s="8"/>
      <c r="S19" s="9"/>
      <c r="X19" s="21">
        <f ca="1">_XLL.ALEA.ENTRE.BORNES($U$2,$V$2)+(0.1*_XLL.ALEA.ENTRE.BORNES($U$2,$V$2))</f>
        <v>2.6</v>
      </c>
      <c r="Y19" s="5" t="s">
        <v>13</v>
      </c>
      <c r="Z19" s="64">
        <f ca="1">_XLL.ALEA.ENTRE.BORNES($U$3,$X19)-(0.1*_XLL.ALEA.ENTRE.BORNES($U$3,$X19))</f>
        <v>1.8</v>
      </c>
      <c r="AA19" s="5" t="s">
        <v>10</v>
      </c>
      <c r="AB19" s="26" t="s">
        <v>11</v>
      </c>
      <c r="AC19" s="5"/>
      <c r="AD19" s="21"/>
      <c r="AE19" s="5"/>
      <c r="AF19" s="21">
        <f ca="1">_XLL.ALEA.ENTRE.BORNES($U$2,$V$2)+(0.1*_XLL.ALEA.ENTRE.BORNES($U$2,$V$2))</f>
        <v>4.6</v>
      </c>
      <c r="AG19" s="5" t="s">
        <v>13</v>
      </c>
      <c r="AH19" s="64">
        <f ca="1">_XLL.ALEA.ENTRE.BORNES($U$3,$AF19)-(0.1*_XLL.ALEA.ENTRE.BORNES($U$3,$AF19))</f>
        <v>1.7</v>
      </c>
      <c r="AI19" s="5" t="s">
        <v>10</v>
      </c>
      <c r="AJ19" s="26" t="s">
        <v>11</v>
      </c>
    </row>
    <row r="20" spans="1:36" ht="15">
      <c r="A20" s="16"/>
      <c r="B20" s="17"/>
      <c r="C20" s="17"/>
      <c r="D20" s="17"/>
      <c r="E20" s="69"/>
      <c r="F20" s="17"/>
      <c r="G20" s="17"/>
      <c r="H20" s="17"/>
      <c r="I20" s="17"/>
      <c r="J20" s="17"/>
      <c r="K20" s="17"/>
      <c r="L20" s="17"/>
      <c r="M20" s="69"/>
      <c r="N20" s="17"/>
      <c r="O20" s="17"/>
      <c r="P20" s="17"/>
      <c r="Q20" s="17"/>
      <c r="R20" s="17"/>
      <c r="S20" s="18"/>
      <c r="X20" s="21">
        <f ca="1">_XLL.ALEA.ENTRE.BORNES($U$2,$V$2)+(0.1*_XLL.ALEA.ENTRE.BORNES($U$2,$V$2))</f>
        <v>4.3</v>
      </c>
      <c r="Y20" s="5" t="s">
        <v>13</v>
      </c>
      <c r="Z20" s="64">
        <f ca="1">_XLL.ALEA.ENTRE.BORNES($U$3,$X20)-(0.1*_XLL.ALEA.ENTRE.BORNES($U$3,$X20))</f>
        <v>3.8</v>
      </c>
      <c r="AA20" s="5" t="s">
        <v>10</v>
      </c>
      <c r="AB20" s="26" t="s">
        <v>11</v>
      </c>
      <c r="AC20" s="5"/>
      <c r="AD20" s="21"/>
      <c r="AE20" s="5"/>
      <c r="AF20" s="21">
        <f ca="1">_XLL.ALEA.ENTRE.BORNES($U$2,$V$2)+(0.1*_XLL.ALEA.ENTRE.BORNES($U$2,$V$2))</f>
        <v>6.2</v>
      </c>
      <c r="AG20" s="5" t="s">
        <v>13</v>
      </c>
      <c r="AH20" s="64">
        <f ca="1">_XLL.ALEA.ENTRE.BORNES($U$3,$AF20)-(0.1*_XLL.ALEA.ENTRE.BORNES($U$3,$AF20))</f>
        <v>5.5</v>
      </c>
      <c r="AI20" s="5" t="s">
        <v>10</v>
      </c>
      <c r="AJ20" s="26" t="s">
        <v>11</v>
      </c>
    </row>
    <row r="21" spans="1:36" ht="15">
      <c r="A21" s="116" t="s">
        <v>181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8"/>
      <c r="S21" s="114" t="s">
        <v>3</v>
      </c>
      <c r="X21" s="21">
        <f ca="1">_XLL.ALEA.ENTRE.BORNES($U$2,$V$2)+(0.1*_XLL.ALEA.ENTRE.BORNES($U$2,$V$2))</f>
        <v>8.5</v>
      </c>
      <c r="Y21" s="5" t="s">
        <v>13</v>
      </c>
      <c r="Z21" s="64">
        <f ca="1">_XLL.ALEA.ENTRE.BORNES($U$3,$X21)-(0.1*_XLL.ALEA.ENTRE.BORNES($U$3,$X21))</f>
        <v>1.8</v>
      </c>
      <c r="AA21" s="5" t="s">
        <v>10</v>
      </c>
      <c r="AB21" s="26" t="s">
        <v>11</v>
      </c>
      <c r="AC21" s="5"/>
      <c r="AD21" s="21"/>
      <c r="AE21" s="5"/>
      <c r="AF21" s="21">
        <f ca="1">_XLL.ALEA.ENTRE.BORNES($U$2,$V$2)+(0.1*_XLL.ALEA.ENTRE.BORNES($U$2,$V$2))</f>
        <v>6.6</v>
      </c>
      <c r="AG21" s="5" t="s">
        <v>13</v>
      </c>
      <c r="AH21" s="64">
        <f ca="1">_XLL.ALEA.ENTRE.BORNES($U$3,$AF21)-(0.1*_XLL.ALEA.ENTRE.BORNES($U$3,$AF21))</f>
        <v>4.6</v>
      </c>
      <c r="AI21" s="5" t="s">
        <v>10</v>
      </c>
      <c r="AJ21" s="26" t="s">
        <v>11</v>
      </c>
    </row>
    <row r="22" spans="1:19" ht="15">
      <c r="A22" s="15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20"/>
      <c r="S22" s="115"/>
    </row>
    <row r="23" spans="1:19" ht="15">
      <c r="A23" s="12"/>
      <c r="B23" s="13"/>
      <c r="C23" s="5"/>
      <c r="D23" s="13"/>
      <c r="E23" s="70"/>
      <c r="F23" s="13"/>
      <c r="G23" s="13"/>
      <c r="H23" s="13"/>
      <c r="I23" s="13"/>
      <c r="J23" s="13"/>
      <c r="K23" s="13"/>
      <c r="L23" s="13"/>
      <c r="M23" s="70"/>
      <c r="N23" s="13"/>
      <c r="O23" s="13"/>
      <c r="P23" s="13"/>
      <c r="Q23" s="13"/>
      <c r="R23" s="13"/>
      <c r="S23" s="41"/>
    </row>
    <row r="24" spans="1:19" ht="15">
      <c r="A24" s="19" t="s">
        <v>0</v>
      </c>
      <c r="B24" s="24"/>
      <c r="C24" s="5"/>
      <c r="D24" s="5"/>
      <c r="E24" s="67"/>
      <c r="F24" s="5"/>
      <c r="G24" s="5"/>
      <c r="H24" s="5"/>
      <c r="I24" s="5"/>
      <c r="J24" s="5"/>
      <c r="K24" s="5"/>
      <c r="L24" s="5"/>
      <c r="M24" s="67"/>
      <c r="N24" s="5"/>
      <c r="O24" s="5"/>
      <c r="P24" s="5"/>
      <c r="Q24" s="5"/>
      <c r="R24" s="5"/>
      <c r="S24" s="43"/>
    </row>
    <row r="25" spans="1:19" ht="18.75">
      <c r="A25" s="42"/>
      <c r="B25" s="5"/>
      <c r="C25" s="21"/>
      <c r="D25" s="5"/>
      <c r="E25" s="62">
        <f>X17</f>
        <v>4.6</v>
      </c>
      <c r="F25" s="35" t="s">
        <v>13</v>
      </c>
      <c r="G25" s="62">
        <f>Z17</f>
        <v>3.8</v>
      </c>
      <c r="H25" s="35" t="s">
        <v>10</v>
      </c>
      <c r="I25" s="34" t="s">
        <v>11</v>
      </c>
      <c r="J25" s="34"/>
      <c r="K25" s="33"/>
      <c r="L25" s="35"/>
      <c r="M25" s="62">
        <f>AF17</f>
        <v>2.6</v>
      </c>
      <c r="N25" s="35" t="s">
        <v>13</v>
      </c>
      <c r="O25" s="62">
        <f>AH17</f>
        <v>1.8</v>
      </c>
      <c r="P25" s="35" t="s">
        <v>10</v>
      </c>
      <c r="Q25" s="34" t="s">
        <v>11</v>
      </c>
      <c r="R25" s="5"/>
      <c r="S25" s="43"/>
    </row>
    <row r="26" spans="1:19" ht="18.75">
      <c r="A26" s="42"/>
      <c r="B26" s="5"/>
      <c r="C26" s="21"/>
      <c r="D26" s="5"/>
      <c r="E26" s="62">
        <f>X18</f>
        <v>8.6</v>
      </c>
      <c r="F26" s="35" t="s">
        <v>13</v>
      </c>
      <c r="G26" s="62">
        <f>Z18</f>
        <v>4.2</v>
      </c>
      <c r="H26" s="35" t="s">
        <v>10</v>
      </c>
      <c r="I26" s="34" t="s">
        <v>11</v>
      </c>
      <c r="J26" s="35"/>
      <c r="K26" s="33"/>
      <c r="L26" s="35"/>
      <c r="M26" s="62">
        <f>AF18</f>
        <v>9.4</v>
      </c>
      <c r="N26" s="35" t="s">
        <v>13</v>
      </c>
      <c r="O26" s="62">
        <f>AH18</f>
        <v>3.8</v>
      </c>
      <c r="P26" s="35" t="s">
        <v>10</v>
      </c>
      <c r="Q26" s="34" t="s">
        <v>11</v>
      </c>
      <c r="R26" s="5"/>
      <c r="S26" s="43"/>
    </row>
    <row r="27" spans="1:19" ht="18.75">
      <c r="A27" s="42"/>
      <c r="B27" s="5"/>
      <c r="C27" s="21"/>
      <c r="D27" s="5"/>
      <c r="E27" s="62">
        <f>X19</f>
        <v>2.6</v>
      </c>
      <c r="F27" s="35" t="s">
        <v>13</v>
      </c>
      <c r="G27" s="62">
        <f>Z19</f>
        <v>1.8</v>
      </c>
      <c r="H27" s="35" t="s">
        <v>10</v>
      </c>
      <c r="I27" s="34" t="s">
        <v>11</v>
      </c>
      <c r="J27" s="35"/>
      <c r="K27" s="33"/>
      <c r="L27" s="35"/>
      <c r="M27" s="62">
        <f>AF19</f>
        <v>4.6</v>
      </c>
      <c r="N27" s="35" t="s">
        <v>13</v>
      </c>
      <c r="O27" s="62">
        <f>AH19</f>
        <v>1.7</v>
      </c>
      <c r="P27" s="35" t="s">
        <v>10</v>
      </c>
      <c r="Q27" s="34" t="s">
        <v>11</v>
      </c>
      <c r="R27" s="5"/>
      <c r="S27" s="43"/>
    </row>
    <row r="28" spans="1:19" ht="18.75">
      <c r="A28" s="42"/>
      <c r="B28" s="5"/>
      <c r="C28" s="21"/>
      <c r="D28" s="5"/>
      <c r="E28" s="62">
        <f>X20</f>
        <v>4.3</v>
      </c>
      <c r="F28" s="35" t="s">
        <v>13</v>
      </c>
      <c r="G28" s="62">
        <f>Z20</f>
        <v>3.8</v>
      </c>
      <c r="H28" s="35" t="s">
        <v>10</v>
      </c>
      <c r="I28" s="34" t="s">
        <v>11</v>
      </c>
      <c r="J28" s="35"/>
      <c r="K28" s="33"/>
      <c r="L28" s="35"/>
      <c r="M28" s="62">
        <f>AF20</f>
        <v>6.2</v>
      </c>
      <c r="N28" s="35" t="s">
        <v>13</v>
      </c>
      <c r="O28" s="62">
        <f>AH20</f>
        <v>5.5</v>
      </c>
      <c r="P28" s="35" t="s">
        <v>10</v>
      </c>
      <c r="Q28" s="34" t="s">
        <v>11</v>
      </c>
      <c r="R28" s="5"/>
      <c r="S28" s="43"/>
    </row>
    <row r="29" spans="1:19" ht="18.75">
      <c r="A29" s="42"/>
      <c r="B29" s="5"/>
      <c r="C29" s="21"/>
      <c r="D29" s="5"/>
      <c r="E29" s="62">
        <f>X21</f>
        <v>8.5</v>
      </c>
      <c r="F29" s="35" t="s">
        <v>13</v>
      </c>
      <c r="G29" s="62">
        <f>Z21</f>
        <v>1.8</v>
      </c>
      <c r="H29" s="35" t="s">
        <v>10</v>
      </c>
      <c r="I29" s="34" t="s">
        <v>11</v>
      </c>
      <c r="J29" s="35"/>
      <c r="K29" s="33"/>
      <c r="L29" s="35"/>
      <c r="M29" s="62">
        <f>AF21</f>
        <v>6.6</v>
      </c>
      <c r="N29" s="35" t="s">
        <v>13</v>
      </c>
      <c r="O29" s="62">
        <f>AH21</f>
        <v>4.6</v>
      </c>
      <c r="P29" s="35" t="s">
        <v>10</v>
      </c>
      <c r="Q29" s="34" t="s">
        <v>11</v>
      </c>
      <c r="R29" s="5"/>
      <c r="S29" s="43"/>
    </row>
    <row r="30" spans="1:19" ht="15">
      <c r="A30" s="42"/>
      <c r="B30" s="5"/>
      <c r="C30" s="5"/>
      <c r="D30" s="5"/>
      <c r="E30" s="67"/>
      <c r="F30" s="5"/>
      <c r="G30" s="5"/>
      <c r="H30" s="5"/>
      <c r="I30" s="5"/>
      <c r="J30" s="5"/>
      <c r="K30" s="5"/>
      <c r="L30" s="5"/>
      <c r="M30" s="67"/>
      <c r="N30" s="5"/>
      <c r="O30" s="5"/>
      <c r="P30" s="5"/>
      <c r="Q30" s="5"/>
      <c r="R30" s="5"/>
      <c r="S30" s="43"/>
    </row>
    <row r="31" spans="1:19" ht="15">
      <c r="A31" s="19" t="s">
        <v>2</v>
      </c>
      <c r="B31" s="5"/>
      <c r="C31" s="5"/>
      <c r="D31" s="5"/>
      <c r="E31" s="67"/>
      <c r="F31" s="5"/>
      <c r="G31" s="5"/>
      <c r="H31" s="5"/>
      <c r="I31" s="5"/>
      <c r="J31" s="5"/>
      <c r="K31" s="5"/>
      <c r="L31" s="5"/>
      <c r="M31" s="67"/>
      <c r="N31" s="5"/>
      <c r="O31" s="5"/>
      <c r="P31" s="5"/>
      <c r="Q31" s="5"/>
      <c r="R31" s="5"/>
      <c r="S31" s="43"/>
    </row>
    <row r="32" spans="1:19" ht="15">
      <c r="A32" s="19"/>
      <c r="B32" s="24"/>
      <c r="C32" s="5"/>
      <c r="D32" s="5"/>
      <c r="E32" s="67"/>
      <c r="F32" s="5"/>
      <c r="G32" s="5"/>
      <c r="H32" s="5"/>
      <c r="I32" s="5"/>
      <c r="J32" s="5"/>
      <c r="K32" s="5"/>
      <c r="L32" s="5"/>
      <c r="M32" s="67"/>
      <c r="N32" s="5"/>
      <c r="O32" s="5"/>
      <c r="P32" s="5"/>
      <c r="Q32" s="5"/>
      <c r="R32" s="5"/>
      <c r="S32" s="43"/>
    </row>
    <row r="33" spans="1:19" ht="18.75">
      <c r="A33" s="42"/>
      <c r="B33" s="5"/>
      <c r="C33" s="5"/>
      <c r="D33" s="5"/>
      <c r="E33" s="99" t="s">
        <v>145</v>
      </c>
      <c r="F33" s="35"/>
      <c r="G33" s="35"/>
      <c r="H33" s="35"/>
      <c r="I33" s="35"/>
      <c r="J33" s="35"/>
      <c r="K33" s="35"/>
      <c r="L33" s="35"/>
      <c r="M33" s="99"/>
      <c r="N33" s="35"/>
      <c r="O33" s="35"/>
      <c r="P33" s="35"/>
      <c r="Q33" s="35"/>
      <c r="R33" s="5"/>
      <c r="S33" s="43"/>
    </row>
    <row r="34" spans="1:20" ht="18" customHeight="1">
      <c r="A34" s="42"/>
      <c r="B34" s="5"/>
      <c r="C34" s="44"/>
      <c r="D34" s="44"/>
      <c r="E34" s="155" t="s">
        <v>146</v>
      </c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44"/>
      <c r="S34" s="31"/>
      <c r="T34" s="29"/>
    </row>
    <row r="35" spans="1:20" ht="15">
      <c r="A35" s="42"/>
      <c r="B35" s="44"/>
      <c r="C35" s="44"/>
      <c r="D35" s="44"/>
      <c r="E35" s="71"/>
      <c r="F35" s="44"/>
      <c r="G35" s="44"/>
      <c r="H35" s="44"/>
      <c r="I35" s="44"/>
      <c r="J35" s="44"/>
      <c r="K35" s="44"/>
      <c r="L35" s="44"/>
      <c r="M35" s="71"/>
      <c r="N35" s="44"/>
      <c r="O35" s="44"/>
      <c r="P35" s="44"/>
      <c r="Q35" s="44"/>
      <c r="R35" s="44"/>
      <c r="S35" s="31"/>
      <c r="T35" s="29"/>
    </row>
    <row r="36" spans="1:19" ht="15">
      <c r="A36" s="42"/>
      <c r="B36" s="5"/>
      <c r="C36" s="5"/>
      <c r="D36" s="5"/>
      <c r="E36" s="67"/>
      <c r="F36" s="5"/>
      <c r="G36" s="5"/>
      <c r="H36" s="5"/>
      <c r="I36" s="5"/>
      <c r="J36" s="5"/>
      <c r="K36" s="5"/>
      <c r="L36" s="5"/>
      <c r="M36" s="67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69"/>
      <c r="F37" s="17"/>
      <c r="G37" s="17"/>
      <c r="H37" s="17"/>
      <c r="I37" s="17"/>
      <c r="J37" s="17"/>
      <c r="K37" s="17"/>
      <c r="L37" s="17"/>
      <c r="M37" s="69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72"/>
      <c r="F38" s="40"/>
      <c r="G38" s="40"/>
      <c r="H38" s="40"/>
      <c r="I38" s="40"/>
      <c r="J38" s="40"/>
      <c r="K38" s="40"/>
      <c r="L38" s="40"/>
      <c r="M38" s="72"/>
      <c r="N38" s="40"/>
      <c r="O38" s="40"/>
      <c r="P38" s="40"/>
      <c r="Q38" s="40"/>
      <c r="R38" s="40"/>
      <c r="S38" s="41"/>
    </row>
    <row r="39" spans="1:19" ht="15">
      <c r="A39" s="19" t="s">
        <v>12</v>
      </c>
      <c r="B39" s="24"/>
      <c r="C39" s="5"/>
      <c r="D39" s="5"/>
      <c r="E39" s="67"/>
      <c r="F39" s="5"/>
      <c r="G39" s="5"/>
      <c r="H39" s="5"/>
      <c r="I39" s="5"/>
      <c r="J39" s="5"/>
      <c r="K39" s="5"/>
      <c r="L39" s="5"/>
      <c r="M39" s="67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67"/>
      <c r="F40" s="5"/>
      <c r="G40" s="5"/>
      <c r="H40" s="5"/>
      <c r="I40" s="5"/>
      <c r="J40" s="5"/>
      <c r="K40" s="5"/>
      <c r="L40" s="5"/>
      <c r="M40" s="67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67"/>
      <c r="F41" s="5"/>
      <c r="G41" s="5"/>
      <c r="H41" s="5"/>
      <c r="I41" s="5"/>
      <c r="J41" s="5"/>
      <c r="K41" s="5"/>
      <c r="L41" s="5"/>
      <c r="M41" s="67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67"/>
      <c r="F42" s="5"/>
      <c r="G42" s="5"/>
      <c r="H42" s="5"/>
      <c r="I42" s="5"/>
      <c r="J42" s="5"/>
      <c r="K42" s="5"/>
      <c r="L42" s="5"/>
      <c r="M42" s="67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67"/>
      <c r="F43" s="5"/>
      <c r="G43" s="5"/>
      <c r="H43" s="5"/>
      <c r="I43" s="5"/>
      <c r="J43" s="5"/>
      <c r="K43" s="5"/>
      <c r="L43" s="5"/>
      <c r="M43" s="67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67"/>
      <c r="F44" s="5"/>
      <c r="G44" s="5"/>
      <c r="H44" s="5"/>
      <c r="I44" s="5"/>
      <c r="J44" s="5"/>
      <c r="K44" s="5"/>
      <c r="L44" s="5"/>
      <c r="M44" s="67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67"/>
      <c r="F45" s="5"/>
      <c r="G45" s="5"/>
      <c r="H45" s="5"/>
      <c r="I45" s="5"/>
      <c r="J45" s="5"/>
      <c r="K45" s="5"/>
      <c r="L45" s="5"/>
      <c r="M45" s="67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67"/>
      <c r="F46" s="5"/>
      <c r="G46" s="5"/>
      <c r="H46" s="5"/>
      <c r="I46" s="5"/>
      <c r="J46" s="5"/>
      <c r="K46" s="5"/>
      <c r="L46" s="5"/>
      <c r="M46" s="67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68"/>
      <c r="F47" s="8"/>
      <c r="G47" s="8"/>
      <c r="H47" s="8"/>
      <c r="I47" s="8"/>
      <c r="J47" s="8"/>
      <c r="K47" s="8"/>
      <c r="L47" s="8"/>
      <c r="M47" s="6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67"/>
      <c r="F48" s="5"/>
      <c r="G48" s="5"/>
      <c r="H48" s="5"/>
      <c r="I48" s="5"/>
      <c r="J48" s="5"/>
      <c r="K48" s="5"/>
      <c r="L48" s="5"/>
      <c r="M48" s="67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67"/>
      <c r="F49" s="5"/>
      <c r="G49" s="5"/>
      <c r="H49" s="5"/>
      <c r="I49" s="5"/>
      <c r="J49" s="5"/>
      <c r="K49" s="5"/>
      <c r="L49" s="5"/>
      <c r="M49" s="67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68"/>
      <c r="F50" s="8"/>
      <c r="G50" s="8"/>
      <c r="H50" s="8"/>
      <c r="I50" s="8"/>
      <c r="J50" s="8"/>
      <c r="K50" s="8"/>
      <c r="L50" s="8"/>
      <c r="M50" s="68"/>
      <c r="N50" s="8"/>
      <c r="O50" s="8"/>
      <c r="P50" s="8"/>
      <c r="Q50" s="8"/>
      <c r="R50" s="8"/>
      <c r="S50" s="9"/>
    </row>
  </sheetData>
  <sheetProtection/>
  <mergeCells count="13">
    <mergeCell ref="A1:A4"/>
    <mergeCell ref="B1:R2"/>
    <mergeCell ref="S1:S4"/>
    <mergeCell ref="C4:R4"/>
    <mergeCell ref="A5:R5"/>
    <mergeCell ref="J3:R3"/>
    <mergeCell ref="E34:Q34"/>
    <mergeCell ref="A6:R6"/>
    <mergeCell ref="B22:R22"/>
    <mergeCell ref="B16:S18"/>
    <mergeCell ref="S5:S6"/>
    <mergeCell ref="S21:S22"/>
    <mergeCell ref="A21:R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19"/>
  <dimension ref="A1:AF100"/>
  <sheetViews>
    <sheetView zoomScalePageLayoutView="0" workbookViewId="0" topLeftCell="A1">
      <selection activeCell="AL5" sqref="AL5"/>
    </sheetView>
  </sheetViews>
  <sheetFormatPr defaultColWidth="11.421875" defaultRowHeight="15"/>
  <cols>
    <col min="1" max="1" width="9.00390625" style="0" customWidth="1"/>
    <col min="2" max="3" width="2.140625" style="0" customWidth="1"/>
    <col min="4" max="4" width="1.7109375" style="0" customWidth="1"/>
    <col min="5" max="5" width="6.8515625" style="0" customWidth="1"/>
    <col min="6" max="6" width="2.140625" style="0" customWidth="1"/>
    <col min="7" max="7" width="5.421875" style="0" customWidth="1"/>
    <col min="8" max="8" width="3.140625" style="0" customWidth="1"/>
    <col min="9" max="9" width="5.421875" style="0" customWidth="1"/>
    <col min="10" max="10" width="2.7109375" style="0" customWidth="1"/>
    <col min="11" max="11" width="2.28125" style="0" customWidth="1"/>
    <col min="12" max="12" width="2.140625" style="0" customWidth="1"/>
    <col min="13" max="13" width="6.140625" style="0" customWidth="1"/>
    <col min="14" max="14" width="2.140625" style="0" customWidth="1"/>
    <col min="15" max="15" width="6.57421875" style="0" customWidth="1"/>
    <col min="16" max="16" width="3.00390625" style="0" customWidth="1"/>
    <col min="17" max="17" width="5.7109375" style="0" customWidth="1"/>
    <col min="18" max="18" width="2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4" width="11.421875" style="0" hidden="1" customWidth="1"/>
    <col min="25" max="31" width="0" style="0" hidden="1" customWidth="1"/>
  </cols>
  <sheetData>
    <row r="1" spans="1:32" ht="15.75" customHeight="1">
      <c r="A1" s="109"/>
      <c r="B1" s="125" t="s">
        <v>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7"/>
      <c r="S1" s="121" t="s">
        <v>22</v>
      </c>
      <c r="T1" s="22" t="s">
        <v>5</v>
      </c>
      <c r="U1" s="23" t="s">
        <v>4</v>
      </c>
      <c r="V1" s="23" t="s">
        <v>6</v>
      </c>
      <c r="Y1" s="108">
        <f ca="1">RAND()</f>
        <v>0.09235385716348787</v>
      </c>
      <c r="Z1" s="108">
        <f>MATCH(LARGE($Y$1:$Y$9,ROW()),$Y$1:$Y$9,0)</f>
        <v>3</v>
      </c>
      <c r="AA1">
        <f>COUNTIF($B$1:$B$100,Z1)</f>
        <v>0</v>
      </c>
      <c r="AC1" s="108">
        <f ca="1">RAND()</f>
        <v>0.05389415405507325</v>
      </c>
      <c r="AD1" s="108">
        <f>MATCH(LARGE($AC$1:$AC$9,ROW()),$AC$1:$AC$9,0)</f>
        <v>6</v>
      </c>
      <c r="AE1">
        <f>COUNTIF($B$1:$B$100,AD1)</f>
        <v>0</v>
      </c>
      <c r="AF1">
        <f>MAX(AE1:AE100)</f>
        <v>0</v>
      </c>
    </row>
    <row r="2" spans="1:31" ht="15" customHeight="1">
      <c r="A2" s="110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  <c r="S2" s="122"/>
      <c r="T2" t="s">
        <v>7</v>
      </c>
      <c r="U2">
        <v>1</v>
      </c>
      <c r="V2">
        <v>9</v>
      </c>
      <c r="Y2" s="108">
        <f aca="true" ca="1" t="shared" si="0" ref="Y2:Y65">RAND()</f>
        <v>0.5970718278127789</v>
      </c>
      <c r="Z2" s="108">
        <f aca="true" t="shared" si="1" ref="Z2:Z9">MATCH(LARGE($Y$1:$Y$9,ROW()),$Y$1:$Y$9,0)</f>
        <v>7</v>
      </c>
      <c r="AA2">
        <f>COUNTIF($B$1:$B$100,Z2)</f>
        <v>0</v>
      </c>
      <c r="AC2" s="108">
        <f aca="true" ca="1" t="shared" si="2" ref="AC2:AC65">RAND()</f>
        <v>0.38821347637155323</v>
      </c>
      <c r="AD2" s="108">
        <f aca="true" t="shared" si="3" ref="AD2:AD9">MATCH(LARGE($AC$1:$AC$9,ROW()),$AC$1:$AC$9,0)</f>
        <v>7</v>
      </c>
      <c r="AE2">
        <f>COUNTIF($B$1:$B$100,AD2)</f>
        <v>0</v>
      </c>
    </row>
    <row r="3" spans="1:31" ht="15" customHeight="1">
      <c r="A3" s="110"/>
      <c r="B3" s="5"/>
      <c r="C3" s="32"/>
      <c r="D3" s="32"/>
      <c r="E3" s="32"/>
      <c r="F3" s="32"/>
      <c r="G3" s="32"/>
      <c r="H3" s="32"/>
      <c r="I3" s="32"/>
      <c r="J3" s="112" t="s">
        <v>39</v>
      </c>
      <c r="K3" s="112"/>
      <c r="L3" s="112"/>
      <c r="M3" s="112"/>
      <c r="N3" s="112"/>
      <c r="O3" s="112"/>
      <c r="P3" s="112"/>
      <c r="Q3" s="112"/>
      <c r="R3" s="113"/>
      <c r="S3" s="123"/>
      <c r="T3" t="s">
        <v>8</v>
      </c>
      <c r="U3" s="21">
        <v>99</v>
      </c>
      <c r="V3" s="21">
        <v>1</v>
      </c>
      <c r="X3">
        <f aca="true" ca="1" t="shared" si="4" ref="X3:X16">0.1*_XLL.ALEA.ENTRE.BORNES($U$2,$V$2)</f>
        <v>0.8</v>
      </c>
      <c r="Y3" s="108">
        <f ca="1" t="shared" si="0"/>
        <v>0.9477611963501009</v>
      </c>
      <c r="Z3" s="108">
        <f t="shared" si="1"/>
        <v>2</v>
      </c>
      <c r="AA3">
        <f aca="true" t="shared" si="5" ref="AA3:AA66">COUNTIF($B$1:$B$100,Z3)</f>
        <v>0</v>
      </c>
      <c r="AC3" s="108">
        <f ca="1" t="shared" si="2"/>
        <v>0.6967310292823976</v>
      </c>
      <c r="AD3" s="108">
        <f t="shared" si="3"/>
        <v>3</v>
      </c>
      <c r="AE3">
        <f aca="true" t="shared" si="6" ref="AE3:AE66">COUNTIF($B$1:$B$100,AD3)</f>
        <v>0</v>
      </c>
    </row>
    <row r="4" spans="1:31" ht="15" customHeight="1">
      <c r="A4" s="111"/>
      <c r="B4" s="38"/>
      <c r="C4" s="131" t="s">
        <v>41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S4" s="124"/>
      <c r="U4">
        <v>1</v>
      </c>
      <c r="V4">
        <v>9</v>
      </c>
      <c r="X4">
        <f ca="1" t="shared" si="4"/>
        <v>0.2</v>
      </c>
      <c r="Y4" s="108">
        <f ca="1" t="shared" si="0"/>
        <v>0.11952144684133192</v>
      </c>
      <c r="Z4" s="108">
        <f t="shared" si="1"/>
        <v>5</v>
      </c>
      <c r="AA4">
        <f t="shared" si="5"/>
        <v>0</v>
      </c>
      <c r="AC4" s="108">
        <f ca="1" t="shared" si="2"/>
        <v>0.17305647694108028</v>
      </c>
      <c r="AD4" s="108">
        <f t="shared" si="3"/>
        <v>2</v>
      </c>
      <c r="AE4">
        <f t="shared" si="6"/>
        <v>0</v>
      </c>
    </row>
    <row r="5" spans="1:31" ht="20.25" customHeight="1">
      <c r="A5" s="134" t="s">
        <v>62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6"/>
      <c r="S5" s="114" t="s">
        <v>3</v>
      </c>
      <c r="X5">
        <f ca="1" t="shared" si="4"/>
        <v>0.1</v>
      </c>
      <c r="Y5" s="108">
        <f ca="1" t="shared" si="0"/>
        <v>0.3292208501205458</v>
      </c>
      <c r="Z5" s="108">
        <f t="shared" si="1"/>
        <v>6</v>
      </c>
      <c r="AA5">
        <f t="shared" si="5"/>
        <v>0</v>
      </c>
      <c r="AC5" s="108">
        <f ca="1" t="shared" si="2"/>
        <v>0.24474853019451182</v>
      </c>
      <c r="AD5" s="108">
        <f t="shared" si="3"/>
        <v>5</v>
      </c>
      <c r="AE5">
        <f t="shared" si="6"/>
        <v>0</v>
      </c>
    </row>
    <row r="6" spans="1:31" ht="11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  <c r="S6" s="115"/>
      <c r="X6">
        <f ca="1" t="shared" si="4"/>
        <v>0.8</v>
      </c>
      <c r="Y6" s="108">
        <f ca="1" t="shared" si="0"/>
        <v>0.12596176876490262</v>
      </c>
      <c r="Z6" s="108">
        <f t="shared" si="1"/>
        <v>4</v>
      </c>
      <c r="AA6">
        <f t="shared" si="5"/>
        <v>0</v>
      </c>
      <c r="AC6" s="108">
        <f ca="1" t="shared" si="2"/>
        <v>0.91411123327343</v>
      </c>
      <c r="AD6" s="108">
        <f t="shared" si="3"/>
        <v>4</v>
      </c>
      <c r="AE6">
        <f t="shared" si="6"/>
        <v>0</v>
      </c>
    </row>
    <row r="7" spans="1:31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  <c r="X7">
        <f ca="1" t="shared" si="4"/>
        <v>0.5</v>
      </c>
      <c r="Y7" s="108">
        <f ca="1" t="shared" si="0"/>
        <v>0.8293607171353523</v>
      </c>
      <c r="Z7" s="108">
        <f t="shared" si="1"/>
        <v>1</v>
      </c>
      <c r="AA7">
        <f t="shared" si="5"/>
        <v>0</v>
      </c>
      <c r="AC7" s="108">
        <f ca="1" t="shared" si="2"/>
        <v>0.8790683096167133</v>
      </c>
      <c r="AD7" s="108">
        <f t="shared" si="3"/>
        <v>9</v>
      </c>
      <c r="AE7">
        <f t="shared" si="6"/>
        <v>0</v>
      </c>
    </row>
    <row r="8" spans="1:31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  <c r="X8">
        <f ca="1" t="shared" si="4"/>
        <v>0.4</v>
      </c>
      <c r="Y8" s="108">
        <f ca="1" t="shared" si="0"/>
        <v>0.0022870893648043733</v>
      </c>
      <c r="Z8" s="108">
        <f t="shared" si="1"/>
        <v>9</v>
      </c>
      <c r="AA8">
        <f t="shared" si="5"/>
        <v>0</v>
      </c>
      <c r="AC8" s="108">
        <f ca="1" t="shared" si="2"/>
        <v>0.07596135872561272</v>
      </c>
      <c r="AD8" s="108">
        <f t="shared" si="3"/>
        <v>8</v>
      </c>
      <c r="AE8">
        <f t="shared" si="6"/>
        <v>0</v>
      </c>
    </row>
    <row r="9" spans="1:31" ht="18.75">
      <c r="A9" s="42"/>
      <c r="B9" s="26"/>
      <c r="C9" s="5"/>
      <c r="D9" s="5"/>
      <c r="E9" s="62">
        <f>0.1*Z1</f>
        <v>0.30000000000000004</v>
      </c>
      <c r="F9" s="52" t="s">
        <v>9</v>
      </c>
      <c r="G9" s="34" t="s">
        <v>11</v>
      </c>
      <c r="H9" s="35" t="s">
        <v>10</v>
      </c>
      <c r="I9" s="34">
        <v>1</v>
      </c>
      <c r="J9" s="34"/>
      <c r="K9" s="33"/>
      <c r="L9" s="35"/>
      <c r="M9" s="61">
        <f ca="1">(0.1*_XLL.ALEA.ENTRE.BORNES($U$2,$V$2))+(0.01*_XLL.ALEA.ENTRE.BORNES($U$2,$V$2))</f>
        <v>0.77</v>
      </c>
      <c r="N9" s="52" t="s">
        <v>9</v>
      </c>
      <c r="O9" s="34" t="s">
        <v>11</v>
      </c>
      <c r="P9" s="35" t="s">
        <v>10</v>
      </c>
      <c r="Q9" s="34">
        <v>1</v>
      </c>
      <c r="R9" s="26"/>
      <c r="S9" s="43"/>
      <c r="X9">
        <f ca="1" t="shared" si="4"/>
        <v>0.8</v>
      </c>
      <c r="Y9" s="108">
        <f ca="1" t="shared" si="0"/>
        <v>0.03824409522273542</v>
      </c>
      <c r="Z9" s="108">
        <f t="shared" si="1"/>
        <v>8</v>
      </c>
      <c r="AA9">
        <f t="shared" si="5"/>
        <v>0</v>
      </c>
      <c r="AC9" s="108">
        <f ca="1" t="shared" si="2"/>
        <v>0.13721811790897753</v>
      </c>
      <c r="AD9" s="108">
        <f t="shared" si="3"/>
        <v>1</v>
      </c>
      <c r="AE9">
        <f t="shared" si="6"/>
        <v>0</v>
      </c>
    </row>
    <row r="10" spans="1:31" ht="18.75">
      <c r="A10" s="42"/>
      <c r="B10" s="5"/>
      <c r="C10" s="5"/>
      <c r="D10" s="5"/>
      <c r="E10" s="62">
        <f>0.1*Z2</f>
        <v>0.7000000000000001</v>
      </c>
      <c r="F10" s="52" t="s">
        <v>9</v>
      </c>
      <c r="G10" s="34" t="s">
        <v>11</v>
      </c>
      <c r="H10" s="35" t="s">
        <v>10</v>
      </c>
      <c r="I10" s="34">
        <v>1</v>
      </c>
      <c r="J10" s="35"/>
      <c r="K10" s="33"/>
      <c r="L10" s="35"/>
      <c r="M10" s="61">
        <f ca="1">(0.1*_XLL.ALEA.ENTRE.BORNES($U$2,$V$2))+(0.01*_XLL.ALEA.ENTRE.BORNES($U$2,$V$2))</f>
        <v>0.8400000000000001</v>
      </c>
      <c r="N10" s="52" t="s">
        <v>9</v>
      </c>
      <c r="O10" s="34" t="s">
        <v>11</v>
      </c>
      <c r="P10" s="35" t="s">
        <v>10</v>
      </c>
      <c r="Q10" s="34">
        <v>1</v>
      </c>
      <c r="R10" s="5"/>
      <c r="S10" s="43"/>
      <c r="X10">
        <f ca="1" t="shared" si="4"/>
        <v>0.2</v>
      </c>
      <c r="Y10" s="108">
        <f ca="1" t="shared" si="0"/>
        <v>0.12089203185235187</v>
      </c>
      <c r="Z10" s="108">
        <f>MATCH(LARGE($AC$1:$AC$10,ROW()),$AC$1:$AC$10,0)</f>
        <v>1</v>
      </c>
      <c r="AA10">
        <f t="shared" si="5"/>
        <v>0</v>
      </c>
      <c r="AC10" s="108">
        <f ca="1" t="shared" si="2"/>
        <v>0.5071694336026447</v>
      </c>
      <c r="AD10" s="108">
        <f>MATCH(LARGE($AC$1:$AC$10,ROW()),$AC$1:$AC$10,0)</f>
        <v>1</v>
      </c>
      <c r="AE10">
        <f t="shared" si="6"/>
        <v>0</v>
      </c>
    </row>
    <row r="11" spans="1:31" ht="18.75">
      <c r="A11" s="42"/>
      <c r="B11" s="5"/>
      <c r="C11" s="5"/>
      <c r="D11" s="5"/>
      <c r="E11" s="62">
        <f>0.1*Z3</f>
        <v>0.2</v>
      </c>
      <c r="F11" s="52" t="s">
        <v>9</v>
      </c>
      <c r="G11" s="34" t="s">
        <v>11</v>
      </c>
      <c r="H11" s="35" t="s">
        <v>10</v>
      </c>
      <c r="I11" s="34">
        <v>1</v>
      </c>
      <c r="J11" s="35"/>
      <c r="K11" s="33"/>
      <c r="L11" s="35"/>
      <c r="M11" s="61">
        <f ca="1">(0.1*_XLL.ALEA.ENTRE.BORNES($U$2,$V$2))+(0.01*_XLL.ALEA.ENTRE.BORNES($U$2,$V$2))</f>
        <v>0.15000000000000002</v>
      </c>
      <c r="N11" s="52" t="s">
        <v>9</v>
      </c>
      <c r="O11" s="34" t="s">
        <v>11</v>
      </c>
      <c r="P11" s="35" t="s">
        <v>10</v>
      </c>
      <c r="Q11" s="34">
        <v>1</v>
      </c>
      <c r="R11" s="5"/>
      <c r="S11" s="43"/>
      <c r="X11">
        <f ca="1" t="shared" si="4"/>
        <v>0.9</v>
      </c>
      <c r="Y11" s="108">
        <f ca="1" t="shared" si="0"/>
        <v>0.7154014500124204</v>
      </c>
      <c r="Z11" s="108">
        <f aca="true" t="shared" si="7" ref="Z11:Z42">MATCH(LARGE($AC$1:$AC$100,ROW()),$AC$1:$AC$100,0)</f>
        <v>32</v>
      </c>
      <c r="AA11">
        <f t="shared" si="5"/>
        <v>0</v>
      </c>
      <c r="AC11" s="108">
        <f ca="1" t="shared" si="2"/>
        <v>0.2188117862211818</v>
      </c>
      <c r="AD11" s="108">
        <f aca="true" t="shared" si="8" ref="AD11:AD42">MATCH(LARGE($AC$1:$AC$100,ROW()),$AC$1:$AC$100,0)</f>
        <v>32</v>
      </c>
      <c r="AE11">
        <f t="shared" si="6"/>
        <v>0</v>
      </c>
    </row>
    <row r="12" spans="1:31" ht="18.75">
      <c r="A12" s="42"/>
      <c r="B12" s="5"/>
      <c r="C12" s="5"/>
      <c r="D12" s="5"/>
      <c r="E12" s="62">
        <f>0.1*Z4</f>
        <v>0.5</v>
      </c>
      <c r="F12" s="52" t="s">
        <v>9</v>
      </c>
      <c r="G12" s="34" t="s">
        <v>11</v>
      </c>
      <c r="H12" s="35" t="s">
        <v>10</v>
      </c>
      <c r="I12" s="34">
        <v>1</v>
      </c>
      <c r="J12" s="35"/>
      <c r="K12" s="33"/>
      <c r="L12" s="35"/>
      <c r="M12" s="61">
        <f ca="1">(0.1*_XLL.ALEA.ENTRE.BORNES($U$2,$V$2))+(0.01*_XLL.ALEA.ENTRE.BORNES($U$2,$V$2))</f>
        <v>0.88</v>
      </c>
      <c r="N12" s="52" t="s">
        <v>9</v>
      </c>
      <c r="O12" s="34" t="s">
        <v>11</v>
      </c>
      <c r="P12" s="35" t="s">
        <v>10</v>
      </c>
      <c r="Q12" s="34">
        <v>1</v>
      </c>
      <c r="R12" s="5"/>
      <c r="S12" s="43"/>
      <c r="X12">
        <f ca="1" t="shared" si="4"/>
        <v>0.1</v>
      </c>
      <c r="Y12" s="108">
        <f ca="1" t="shared" si="0"/>
        <v>0.4054433290930284</v>
      </c>
      <c r="Z12" s="108">
        <f t="shared" si="7"/>
        <v>41</v>
      </c>
      <c r="AA12">
        <f t="shared" si="5"/>
        <v>0</v>
      </c>
      <c r="AC12" s="108">
        <f ca="1" t="shared" si="2"/>
        <v>0.08866470310931174</v>
      </c>
      <c r="AD12" s="108">
        <f t="shared" si="8"/>
        <v>41</v>
      </c>
      <c r="AE12">
        <f t="shared" si="6"/>
        <v>0</v>
      </c>
    </row>
    <row r="13" spans="1:31" ht="18.75">
      <c r="A13" s="42"/>
      <c r="B13" s="5"/>
      <c r="C13" s="5"/>
      <c r="D13" s="5"/>
      <c r="E13" s="62">
        <f>0.1*Z5</f>
        <v>0.6000000000000001</v>
      </c>
      <c r="F13" s="52" t="s">
        <v>9</v>
      </c>
      <c r="G13" s="34" t="s">
        <v>11</v>
      </c>
      <c r="H13" s="35" t="s">
        <v>10</v>
      </c>
      <c r="I13" s="34">
        <v>1</v>
      </c>
      <c r="J13" s="35"/>
      <c r="K13" s="33"/>
      <c r="L13" s="35"/>
      <c r="M13" s="61">
        <f ca="1">(0.1*_XLL.ALEA.ENTRE.BORNES($U$2,$V$2))+(0.01*_XLL.ALEA.ENTRE.BORNES($U$2,$V$2))</f>
        <v>0.53</v>
      </c>
      <c r="N13" s="52" t="s">
        <v>9</v>
      </c>
      <c r="O13" s="34" t="s">
        <v>11</v>
      </c>
      <c r="P13" s="35" t="s">
        <v>10</v>
      </c>
      <c r="Q13" s="34">
        <v>1</v>
      </c>
      <c r="R13" s="5"/>
      <c r="S13" s="43"/>
      <c r="X13">
        <f ca="1" t="shared" si="4"/>
        <v>0.4</v>
      </c>
      <c r="Y13" s="108">
        <f ca="1" t="shared" si="0"/>
        <v>0.8412643040886341</v>
      </c>
      <c r="Z13" s="108">
        <f t="shared" si="7"/>
        <v>7</v>
      </c>
      <c r="AA13">
        <f t="shared" si="5"/>
        <v>0</v>
      </c>
      <c r="AC13" s="108">
        <f ca="1" t="shared" si="2"/>
        <v>0.3825486169537191</v>
      </c>
      <c r="AD13" s="108">
        <f t="shared" si="8"/>
        <v>7</v>
      </c>
      <c r="AE13">
        <f t="shared" si="6"/>
        <v>0</v>
      </c>
    </row>
    <row r="14" spans="1:31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  <c r="X14">
        <f ca="1" t="shared" si="4"/>
        <v>0.2</v>
      </c>
      <c r="Y14" s="108">
        <f ca="1" t="shared" si="0"/>
        <v>0.18976488382762913</v>
      </c>
      <c r="Z14" s="108">
        <f t="shared" si="7"/>
        <v>95</v>
      </c>
      <c r="AA14">
        <f t="shared" si="5"/>
        <v>0</v>
      </c>
      <c r="AC14" s="108">
        <f ca="1" t="shared" si="2"/>
        <v>0.49691433485015435</v>
      </c>
      <c r="AD14" s="108">
        <f t="shared" si="8"/>
        <v>95</v>
      </c>
      <c r="AE14">
        <f t="shared" si="6"/>
        <v>0</v>
      </c>
    </row>
    <row r="15" spans="1:31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  <c r="X15">
        <f ca="1" t="shared" si="4"/>
        <v>0.1</v>
      </c>
      <c r="Y15" s="108">
        <f ca="1" t="shared" si="0"/>
        <v>0.9456805155311947</v>
      </c>
      <c r="Z15" s="108">
        <f t="shared" si="7"/>
        <v>81</v>
      </c>
      <c r="AA15">
        <f t="shared" si="5"/>
        <v>0</v>
      </c>
      <c r="AC15" s="108">
        <f ca="1" t="shared" si="2"/>
        <v>0.7653353167664358</v>
      </c>
      <c r="AD15" s="108">
        <f t="shared" si="8"/>
        <v>81</v>
      </c>
      <c r="AE15">
        <f t="shared" si="6"/>
        <v>0</v>
      </c>
    </row>
    <row r="16" spans="1:31" ht="15">
      <c r="A16" s="4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3"/>
      <c r="X16">
        <f ca="1" t="shared" si="4"/>
        <v>0.8</v>
      </c>
      <c r="Y16" s="108">
        <f ca="1" t="shared" si="0"/>
        <v>0.2944490918468423</v>
      </c>
      <c r="Z16" s="108">
        <f t="shared" si="7"/>
        <v>78</v>
      </c>
      <c r="AA16">
        <f t="shared" si="5"/>
        <v>0</v>
      </c>
      <c r="AC16" s="108">
        <f ca="1" t="shared" si="2"/>
        <v>0.4911310554618722</v>
      </c>
      <c r="AD16" s="108">
        <f t="shared" si="8"/>
        <v>78</v>
      </c>
      <c r="AE16">
        <f t="shared" si="6"/>
        <v>0</v>
      </c>
    </row>
    <row r="17" spans="1:31" ht="18.75">
      <c r="A17" s="42"/>
      <c r="B17" s="35" t="s">
        <v>147</v>
      </c>
      <c r="C17" s="5"/>
      <c r="D17" s="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98"/>
      <c r="Y17" s="108">
        <f ca="1" t="shared" si="0"/>
        <v>0.8053611542607859</v>
      </c>
      <c r="Z17" s="108">
        <f t="shared" si="7"/>
        <v>36</v>
      </c>
      <c r="AA17">
        <f t="shared" si="5"/>
        <v>0</v>
      </c>
      <c r="AC17" s="108">
        <f ca="1" t="shared" si="2"/>
        <v>0.13292569822865996</v>
      </c>
      <c r="AD17" s="108">
        <f t="shared" si="8"/>
        <v>36</v>
      </c>
      <c r="AE17">
        <f t="shared" si="6"/>
        <v>0</v>
      </c>
    </row>
    <row r="18" spans="1:31" ht="15">
      <c r="A18" s="4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3"/>
      <c r="Y18" s="108">
        <f ca="1" t="shared" si="0"/>
        <v>0.5385519828988001</v>
      </c>
      <c r="Z18" s="108">
        <f t="shared" si="7"/>
        <v>49</v>
      </c>
      <c r="AA18">
        <f t="shared" si="5"/>
        <v>0</v>
      </c>
      <c r="AC18" s="108">
        <f ca="1" t="shared" si="2"/>
        <v>0.2992193773709646</v>
      </c>
      <c r="AD18" s="108">
        <f t="shared" si="8"/>
        <v>49</v>
      </c>
      <c r="AE18">
        <f t="shared" si="6"/>
        <v>0</v>
      </c>
    </row>
    <row r="19" spans="1:31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Y19" s="108">
        <f ca="1" t="shared" si="0"/>
        <v>0.4142504693432505</v>
      </c>
      <c r="Z19" s="108">
        <f t="shared" si="7"/>
        <v>48</v>
      </c>
      <c r="AA19">
        <f t="shared" si="5"/>
        <v>0</v>
      </c>
      <c r="AC19" s="108">
        <f ca="1" t="shared" si="2"/>
        <v>0.9593472861921089</v>
      </c>
      <c r="AD19" s="108">
        <f t="shared" si="8"/>
        <v>48</v>
      </c>
      <c r="AE19">
        <f t="shared" si="6"/>
        <v>0</v>
      </c>
    </row>
    <row r="20" spans="1:31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Y20" s="108">
        <f ca="1" t="shared" si="0"/>
        <v>0.2544870226290614</v>
      </c>
      <c r="Z20" s="108">
        <f t="shared" si="7"/>
        <v>43</v>
      </c>
      <c r="AA20">
        <f t="shared" si="5"/>
        <v>0</v>
      </c>
      <c r="AC20" s="108">
        <f ca="1" t="shared" si="2"/>
        <v>0.14075233883660365</v>
      </c>
      <c r="AD20" s="108">
        <f t="shared" si="8"/>
        <v>43</v>
      </c>
      <c r="AE20">
        <f t="shared" si="6"/>
        <v>0</v>
      </c>
    </row>
    <row r="21" spans="1:31" ht="30.75" customHeight="1">
      <c r="A21" s="134" t="s">
        <v>182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6"/>
      <c r="S21" s="39" t="s">
        <v>3</v>
      </c>
      <c r="Y21" s="108">
        <f ca="1" t="shared" si="0"/>
        <v>0.3060351272906585</v>
      </c>
      <c r="Z21" s="108">
        <f t="shared" si="7"/>
        <v>34</v>
      </c>
      <c r="AA21">
        <f t="shared" si="5"/>
        <v>0</v>
      </c>
      <c r="AC21" s="108">
        <f ca="1" t="shared" si="2"/>
        <v>0.8907760669012994</v>
      </c>
      <c r="AD21" s="108">
        <f t="shared" si="8"/>
        <v>34</v>
      </c>
      <c r="AE21">
        <f t="shared" si="6"/>
        <v>0</v>
      </c>
    </row>
    <row r="22" spans="1:31" ht="15" customHeight="1" hidden="1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9"/>
      <c r="S22" s="10"/>
      <c r="Y22" s="108">
        <f ca="1" t="shared" si="0"/>
        <v>0.09117379435134687</v>
      </c>
      <c r="Z22" s="108">
        <f t="shared" si="7"/>
        <v>83</v>
      </c>
      <c r="AA22">
        <f t="shared" si="5"/>
        <v>0</v>
      </c>
      <c r="AC22" s="108">
        <f ca="1" t="shared" si="2"/>
        <v>0.2490893243909067</v>
      </c>
      <c r="AD22" s="108">
        <f t="shared" si="8"/>
        <v>83</v>
      </c>
      <c r="AE22">
        <f t="shared" si="6"/>
        <v>0</v>
      </c>
    </row>
    <row r="23" spans="1:31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  <c r="Y23" s="108">
        <f ca="1" t="shared" si="0"/>
        <v>0.41976524990398567</v>
      </c>
      <c r="Z23" s="108">
        <f t="shared" si="7"/>
        <v>23</v>
      </c>
      <c r="AA23">
        <f t="shared" si="5"/>
        <v>0</v>
      </c>
      <c r="AC23" s="108">
        <f ca="1" t="shared" si="2"/>
        <v>0.8007939494319887</v>
      </c>
      <c r="AD23" s="108">
        <f t="shared" si="8"/>
        <v>23</v>
      </c>
      <c r="AE23">
        <f t="shared" si="6"/>
        <v>0</v>
      </c>
    </row>
    <row r="24" spans="1:31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  <c r="Y24" s="108">
        <f ca="1" t="shared" si="0"/>
        <v>0.19819243733277503</v>
      </c>
      <c r="Z24" s="108">
        <f t="shared" si="7"/>
        <v>29</v>
      </c>
      <c r="AA24">
        <f t="shared" si="5"/>
        <v>0</v>
      </c>
      <c r="AC24" s="108">
        <f ca="1" t="shared" si="2"/>
        <v>0.6998317384964807</v>
      </c>
      <c r="AD24" s="108">
        <f t="shared" si="8"/>
        <v>29</v>
      </c>
      <c r="AE24">
        <f t="shared" si="6"/>
        <v>0</v>
      </c>
    </row>
    <row r="25" spans="1:31" ht="18.75">
      <c r="A25" s="42"/>
      <c r="B25" s="5"/>
      <c r="C25" s="21"/>
      <c r="D25" s="5"/>
      <c r="E25" s="62">
        <f>0.1*AD1</f>
        <v>0.6000000000000001</v>
      </c>
      <c r="F25" s="52" t="s">
        <v>9</v>
      </c>
      <c r="G25" s="34" t="s">
        <v>11</v>
      </c>
      <c r="H25" s="35" t="s">
        <v>10</v>
      </c>
      <c r="I25" s="34">
        <v>1</v>
      </c>
      <c r="J25" s="34"/>
      <c r="K25" s="33"/>
      <c r="L25" s="35"/>
      <c r="M25" s="61">
        <f ca="1">(0.1*_XLL.ALEA.ENTRE.BORNES($U$2,$V$2))+(0.01*_XLL.ALEA.ENTRE.BORNES($U$2,$V$2))</f>
        <v>0.76</v>
      </c>
      <c r="N25" s="52" t="s">
        <v>9</v>
      </c>
      <c r="O25" s="34" t="s">
        <v>11</v>
      </c>
      <c r="P25" s="35" t="s">
        <v>10</v>
      </c>
      <c r="Q25" s="34">
        <v>1</v>
      </c>
      <c r="R25" s="5"/>
      <c r="S25" s="43"/>
      <c r="Y25" s="108">
        <f ca="1" t="shared" si="0"/>
        <v>0.403110222521736</v>
      </c>
      <c r="Z25" s="108">
        <f t="shared" si="7"/>
        <v>15</v>
      </c>
      <c r="AA25">
        <f t="shared" si="5"/>
        <v>0</v>
      </c>
      <c r="AC25" s="108">
        <f ca="1" t="shared" si="2"/>
        <v>0.40522388558383327</v>
      </c>
      <c r="AD25" s="108">
        <f t="shared" si="8"/>
        <v>15</v>
      </c>
      <c r="AE25">
        <f t="shared" si="6"/>
        <v>0</v>
      </c>
    </row>
    <row r="26" spans="1:31" ht="18.75">
      <c r="A26" s="42"/>
      <c r="B26" s="5"/>
      <c r="C26" s="21"/>
      <c r="D26" s="5"/>
      <c r="E26" s="62">
        <f>0.1*AD2</f>
        <v>0.7000000000000001</v>
      </c>
      <c r="F26" s="52" t="s">
        <v>9</v>
      </c>
      <c r="G26" s="34" t="s">
        <v>11</v>
      </c>
      <c r="H26" s="35" t="s">
        <v>10</v>
      </c>
      <c r="I26" s="34">
        <v>1</v>
      </c>
      <c r="J26" s="35"/>
      <c r="K26" s="33"/>
      <c r="L26" s="35"/>
      <c r="M26" s="61">
        <f ca="1">(0.1*_XLL.ALEA.ENTRE.BORNES($U$2,$V$2))+(0.01*_XLL.ALEA.ENTRE.BORNES($U$2,$V$2))</f>
        <v>0.24000000000000002</v>
      </c>
      <c r="N26" s="52" t="s">
        <v>9</v>
      </c>
      <c r="O26" s="34" t="s">
        <v>11</v>
      </c>
      <c r="P26" s="35" t="s">
        <v>10</v>
      </c>
      <c r="Q26" s="34">
        <v>1</v>
      </c>
      <c r="R26" s="5"/>
      <c r="S26" s="43"/>
      <c r="Y26" s="108">
        <f ca="1" t="shared" si="0"/>
        <v>0.3682691844354662</v>
      </c>
      <c r="Z26" s="108">
        <f t="shared" si="7"/>
        <v>100</v>
      </c>
      <c r="AA26">
        <f t="shared" si="5"/>
        <v>0</v>
      </c>
      <c r="AC26" s="108">
        <f ca="1" t="shared" si="2"/>
        <v>0.007913316436523488</v>
      </c>
      <c r="AD26" s="108">
        <f t="shared" si="8"/>
        <v>100</v>
      </c>
      <c r="AE26">
        <f t="shared" si="6"/>
        <v>0</v>
      </c>
    </row>
    <row r="27" spans="1:31" ht="18.75">
      <c r="A27" s="42"/>
      <c r="B27" s="5"/>
      <c r="C27" s="21"/>
      <c r="D27" s="5"/>
      <c r="E27" s="62">
        <f>0.1*AD3</f>
        <v>0.30000000000000004</v>
      </c>
      <c r="F27" s="52" t="s">
        <v>9</v>
      </c>
      <c r="G27" s="34" t="s">
        <v>11</v>
      </c>
      <c r="H27" s="35" t="s">
        <v>10</v>
      </c>
      <c r="I27" s="34">
        <v>1</v>
      </c>
      <c r="J27" s="35"/>
      <c r="K27" s="33"/>
      <c r="L27" s="35"/>
      <c r="M27" s="61">
        <f ca="1">(0.1*_XLL.ALEA.ENTRE.BORNES($U$2,$V$2))+(0.01*_XLL.ALEA.ENTRE.BORNES($U$2,$V$2))</f>
        <v>0.43000000000000005</v>
      </c>
      <c r="N27" s="52" t="s">
        <v>9</v>
      </c>
      <c r="O27" s="34" t="s">
        <v>11</v>
      </c>
      <c r="P27" s="35" t="s">
        <v>10</v>
      </c>
      <c r="Q27" s="34">
        <v>1</v>
      </c>
      <c r="R27" s="5"/>
      <c r="S27" s="43"/>
      <c r="Y27" s="108">
        <f ca="1" t="shared" si="0"/>
        <v>0.6649508352318787</v>
      </c>
      <c r="Z27" s="108">
        <f t="shared" si="7"/>
        <v>64</v>
      </c>
      <c r="AA27">
        <f t="shared" si="5"/>
        <v>0</v>
      </c>
      <c r="AC27" s="108">
        <f ca="1" t="shared" si="2"/>
        <v>0.24908134409249283</v>
      </c>
      <c r="AD27" s="108">
        <f t="shared" si="8"/>
        <v>64</v>
      </c>
      <c r="AE27">
        <f t="shared" si="6"/>
        <v>0</v>
      </c>
    </row>
    <row r="28" spans="1:31" ht="18.75">
      <c r="A28" s="42"/>
      <c r="B28" s="5"/>
      <c r="C28" s="21"/>
      <c r="D28" s="5"/>
      <c r="E28" s="62">
        <f>0.1*AD4</f>
        <v>0.2</v>
      </c>
      <c r="F28" s="52" t="s">
        <v>9</v>
      </c>
      <c r="G28" s="34" t="s">
        <v>11</v>
      </c>
      <c r="H28" s="35" t="s">
        <v>10</v>
      </c>
      <c r="I28" s="34">
        <v>1</v>
      </c>
      <c r="J28" s="35"/>
      <c r="K28" s="33"/>
      <c r="L28" s="35"/>
      <c r="M28" s="61">
        <f ca="1">(0.1*_XLL.ALEA.ENTRE.BORNES($U$2,$V$2))+(0.01*_XLL.ALEA.ENTRE.BORNES($U$2,$V$2))</f>
        <v>0.16</v>
      </c>
      <c r="N28" s="52" t="s">
        <v>9</v>
      </c>
      <c r="O28" s="34" t="s">
        <v>11</v>
      </c>
      <c r="P28" s="35" t="s">
        <v>10</v>
      </c>
      <c r="Q28" s="34">
        <v>1</v>
      </c>
      <c r="R28" s="5"/>
      <c r="S28" s="43"/>
      <c r="Y28" s="108">
        <f ca="1" t="shared" si="0"/>
        <v>0.4961763358860356</v>
      </c>
      <c r="Z28" s="108">
        <f t="shared" si="7"/>
        <v>24</v>
      </c>
      <c r="AA28">
        <f t="shared" si="5"/>
        <v>0</v>
      </c>
      <c r="AC28" s="108">
        <f ca="1" t="shared" si="2"/>
        <v>0.10146765601115182</v>
      </c>
      <c r="AD28" s="108">
        <f t="shared" si="8"/>
        <v>24</v>
      </c>
      <c r="AE28">
        <f t="shared" si="6"/>
        <v>0</v>
      </c>
    </row>
    <row r="29" spans="1:31" ht="18.75">
      <c r="A29" s="42"/>
      <c r="B29" s="5"/>
      <c r="C29" s="21"/>
      <c r="D29" s="5"/>
      <c r="E29" s="62">
        <f>0.1*AD5</f>
        <v>0.5</v>
      </c>
      <c r="F29" s="52" t="s">
        <v>9</v>
      </c>
      <c r="G29" s="34" t="s">
        <v>11</v>
      </c>
      <c r="H29" s="35" t="s">
        <v>10</v>
      </c>
      <c r="I29" s="34">
        <v>1</v>
      </c>
      <c r="J29" s="35"/>
      <c r="K29" s="33"/>
      <c r="L29" s="35"/>
      <c r="M29" s="61">
        <f ca="1">(0.1*_XLL.ALEA.ENTRE.BORNES($U$2,$V$2))+(0.01*_XLL.ALEA.ENTRE.BORNES($U$2,$V$2))</f>
        <v>0.51</v>
      </c>
      <c r="N29" s="52" t="s">
        <v>9</v>
      </c>
      <c r="O29" s="34" t="s">
        <v>11</v>
      </c>
      <c r="P29" s="35" t="s">
        <v>10</v>
      </c>
      <c r="Q29" s="34">
        <v>1</v>
      </c>
      <c r="R29" s="5"/>
      <c r="S29" s="43"/>
      <c r="Y29" s="108">
        <f ca="1" t="shared" si="0"/>
        <v>0.6274111871636852</v>
      </c>
      <c r="Z29" s="108">
        <f t="shared" si="7"/>
        <v>3</v>
      </c>
      <c r="AA29">
        <f t="shared" si="5"/>
        <v>0</v>
      </c>
      <c r="AC29" s="108">
        <f ca="1" t="shared" si="2"/>
        <v>0.7955814056046124</v>
      </c>
      <c r="AD29" s="108">
        <f t="shared" si="8"/>
        <v>3</v>
      </c>
      <c r="AE29">
        <f t="shared" si="6"/>
        <v>0</v>
      </c>
    </row>
    <row r="30" spans="1:31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  <c r="Y30" s="108">
        <f ca="1" t="shared" si="0"/>
        <v>0.17877645575406498</v>
      </c>
      <c r="Z30" s="108">
        <f t="shared" si="7"/>
        <v>52</v>
      </c>
      <c r="AA30">
        <f t="shared" si="5"/>
        <v>0</v>
      </c>
      <c r="AC30" s="108">
        <f ca="1" t="shared" si="2"/>
        <v>0.63842030108784</v>
      </c>
      <c r="AD30" s="108">
        <f t="shared" si="8"/>
        <v>52</v>
      </c>
      <c r="AE30">
        <f t="shared" si="6"/>
        <v>0</v>
      </c>
    </row>
    <row r="31" spans="1:31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  <c r="Y31" s="108">
        <f ca="1" t="shared" si="0"/>
        <v>0.6051927329951186</v>
      </c>
      <c r="Z31" s="108">
        <f t="shared" si="7"/>
        <v>85</v>
      </c>
      <c r="AA31">
        <f t="shared" si="5"/>
        <v>0</v>
      </c>
      <c r="AC31" s="108">
        <f ca="1" t="shared" si="2"/>
        <v>0.29016326093887024</v>
      </c>
      <c r="AD31" s="108">
        <f t="shared" si="8"/>
        <v>85</v>
      </c>
      <c r="AE31">
        <f t="shared" si="6"/>
        <v>0</v>
      </c>
    </row>
    <row r="32" spans="1:31" ht="18.75">
      <c r="A32" s="42"/>
      <c r="B32" s="24"/>
      <c r="C32" s="35"/>
      <c r="D32" s="35"/>
      <c r="E32" s="35"/>
      <c r="F32" s="35"/>
      <c r="G32" s="34" t="s">
        <v>148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43"/>
      <c r="Y32" s="108">
        <f ca="1" t="shared" si="0"/>
        <v>0.6100871905686294</v>
      </c>
      <c r="Z32" s="108">
        <f t="shared" si="7"/>
        <v>93</v>
      </c>
      <c r="AA32">
        <f t="shared" si="5"/>
        <v>0</v>
      </c>
      <c r="AC32" s="108">
        <f ca="1" t="shared" si="2"/>
        <v>0.8864986932657288</v>
      </c>
      <c r="AD32" s="108">
        <f t="shared" si="8"/>
        <v>93</v>
      </c>
      <c r="AE32">
        <f t="shared" si="6"/>
        <v>0</v>
      </c>
    </row>
    <row r="33" spans="1:31" ht="19.5" customHeight="1">
      <c r="A33" s="42"/>
      <c r="B33" s="5"/>
      <c r="C33" s="146" t="s">
        <v>149</v>
      </c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31"/>
      <c r="Y33" s="108">
        <f ca="1" t="shared" si="0"/>
        <v>0.8036195226691136</v>
      </c>
      <c r="Z33" s="108">
        <f t="shared" si="7"/>
        <v>71</v>
      </c>
      <c r="AA33">
        <f t="shared" si="5"/>
        <v>0</v>
      </c>
      <c r="AC33" s="108">
        <f ca="1" t="shared" si="2"/>
        <v>0.4894970983957565</v>
      </c>
      <c r="AD33" s="108">
        <f t="shared" si="8"/>
        <v>71</v>
      </c>
      <c r="AE33">
        <f t="shared" si="6"/>
        <v>0</v>
      </c>
    </row>
    <row r="34" spans="1:31" ht="15">
      <c r="A34" s="42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31"/>
      <c r="Y34" s="108">
        <f ca="1" t="shared" si="0"/>
        <v>0.40173655884271353</v>
      </c>
      <c r="Z34" s="108">
        <f t="shared" si="7"/>
        <v>30</v>
      </c>
      <c r="AA34">
        <f t="shared" si="5"/>
        <v>0</v>
      </c>
      <c r="AC34" s="108">
        <f ca="1" t="shared" si="2"/>
        <v>0.8144193819217096</v>
      </c>
      <c r="AD34" s="108">
        <f t="shared" si="8"/>
        <v>30</v>
      </c>
      <c r="AE34">
        <f t="shared" si="6"/>
        <v>0</v>
      </c>
    </row>
    <row r="35" spans="1:31" ht="15">
      <c r="A35" s="4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43"/>
      <c r="Y35" s="108">
        <f ca="1" t="shared" si="0"/>
        <v>0.45426852602873247</v>
      </c>
      <c r="Z35" s="108">
        <f t="shared" si="7"/>
        <v>45</v>
      </c>
      <c r="AA35">
        <f t="shared" si="5"/>
        <v>0</v>
      </c>
      <c r="AC35" s="108">
        <f ca="1" t="shared" si="2"/>
        <v>0.0034531908301946856</v>
      </c>
      <c r="AD35" s="108">
        <f t="shared" si="8"/>
        <v>45</v>
      </c>
      <c r="AE35">
        <f t="shared" si="6"/>
        <v>0</v>
      </c>
    </row>
    <row r="36" spans="1:31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  <c r="Y36" s="108">
        <f ca="1" t="shared" si="0"/>
        <v>0.7190713173747343</v>
      </c>
      <c r="Z36" s="108">
        <f t="shared" si="7"/>
        <v>74</v>
      </c>
      <c r="AA36">
        <f t="shared" si="5"/>
        <v>0</v>
      </c>
      <c r="AC36" s="108">
        <f ca="1" t="shared" si="2"/>
        <v>0.8607804461620638</v>
      </c>
      <c r="AD36" s="108">
        <f t="shared" si="8"/>
        <v>74</v>
      </c>
      <c r="AE36">
        <f t="shared" si="6"/>
        <v>0</v>
      </c>
    </row>
    <row r="37" spans="1:31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  <c r="Y37" s="108">
        <f ca="1" t="shared" si="0"/>
        <v>0.6178776741806633</v>
      </c>
      <c r="Z37" s="108">
        <f t="shared" si="7"/>
        <v>51</v>
      </c>
      <c r="AA37">
        <f t="shared" si="5"/>
        <v>0</v>
      </c>
      <c r="AC37" s="108">
        <f ca="1" t="shared" si="2"/>
        <v>0.9055843662999685</v>
      </c>
      <c r="AD37" s="108">
        <f t="shared" si="8"/>
        <v>51</v>
      </c>
      <c r="AE37">
        <f t="shared" si="6"/>
        <v>0</v>
      </c>
    </row>
    <row r="38" spans="1:31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  <c r="Y38" s="108">
        <f ca="1" t="shared" si="0"/>
        <v>0.36194390202651494</v>
      </c>
      <c r="Z38" s="108">
        <f t="shared" si="7"/>
        <v>54</v>
      </c>
      <c r="AA38">
        <f t="shared" si="5"/>
        <v>0</v>
      </c>
      <c r="AC38" s="108">
        <f ca="1" t="shared" si="2"/>
        <v>0.9358535775642369</v>
      </c>
      <c r="AD38" s="108">
        <f t="shared" si="8"/>
        <v>54</v>
      </c>
      <c r="AE38">
        <f t="shared" si="6"/>
        <v>0</v>
      </c>
    </row>
    <row r="39" spans="1:31" ht="15">
      <c r="A39" s="19" t="s">
        <v>12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  <c r="Y39" s="108">
        <f ca="1" t="shared" si="0"/>
        <v>0.37849554102089833</v>
      </c>
      <c r="Z39" s="108">
        <f t="shared" si="7"/>
        <v>94</v>
      </c>
      <c r="AA39">
        <f t="shared" si="5"/>
        <v>0</v>
      </c>
      <c r="AC39" s="108">
        <f ca="1" t="shared" si="2"/>
        <v>0.306774800062267</v>
      </c>
      <c r="AD39" s="108">
        <f t="shared" si="8"/>
        <v>94</v>
      </c>
      <c r="AE39">
        <f t="shared" si="6"/>
        <v>0</v>
      </c>
    </row>
    <row r="40" spans="1:31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  <c r="Y40" s="108">
        <f ca="1" t="shared" si="0"/>
        <v>0.20539145327375063</v>
      </c>
      <c r="Z40" s="108">
        <f t="shared" si="7"/>
        <v>80</v>
      </c>
      <c r="AA40">
        <f t="shared" si="5"/>
        <v>0</v>
      </c>
      <c r="AC40" s="108">
        <f ca="1" t="shared" si="2"/>
        <v>0.18564582085475312</v>
      </c>
      <c r="AD40" s="108">
        <f t="shared" si="8"/>
        <v>80</v>
      </c>
      <c r="AE40">
        <f t="shared" si="6"/>
        <v>0</v>
      </c>
    </row>
    <row r="41" spans="1:31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  <c r="Y41" s="108">
        <f ca="1" t="shared" si="0"/>
        <v>0.2677971553193401</v>
      </c>
      <c r="Z41" s="108">
        <f t="shared" si="7"/>
        <v>65</v>
      </c>
      <c r="AA41">
        <f t="shared" si="5"/>
        <v>0</v>
      </c>
      <c r="AC41" s="108">
        <f ca="1" t="shared" si="2"/>
        <v>0.8858824122379325</v>
      </c>
      <c r="AD41" s="108">
        <f t="shared" si="8"/>
        <v>65</v>
      </c>
      <c r="AE41">
        <f t="shared" si="6"/>
        <v>0</v>
      </c>
    </row>
    <row r="42" spans="1:31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  <c r="Y42" s="108">
        <f ca="1" t="shared" si="0"/>
        <v>0.9809505494454474</v>
      </c>
      <c r="Z42" s="108">
        <f t="shared" si="7"/>
        <v>70</v>
      </c>
      <c r="AA42">
        <f t="shared" si="5"/>
        <v>0</v>
      </c>
      <c r="AC42" s="108">
        <f ca="1" t="shared" si="2"/>
        <v>0.1724799741014218</v>
      </c>
      <c r="AD42" s="108">
        <f t="shared" si="8"/>
        <v>70</v>
      </c>
      <c r="AE42">
        <f t="shared" si="6"/>
        <v>0</v>
      </c>
    </row>
    <row r="43" spans="1:31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  <c r="Y43" s="108">
        <f ca="1" t="shared" si="0"/>
        <v>0.6409523666278707</v>
      </c>
      <c r="Z43" s="108">
        <f aca="true" t="shared" si="9" ref="Z43:Z74">MATCH(LARGE($AC$1:$AC$100,ROW()),$AC$1:$AC$100,0)</f>
        <v>44</v>
      </c>
      <c r="AA43">
        <f t="shared" si="5"/>
        <v>0</v>
      </c>
      <c r="AC43" s="108">
        <f ca="1" t="shared" si="2"/>
        <v>0.8433258785206073</v>
      </c>
      <c r="AD43" s="108">
        <f aca="true" t="shared" si="10" ref="AD43:AD65">MATCH(LARGE($AC$1:$AC$100,ROW()),$AC$1:$AC$100,0)</f>
        <v>44</v>
      </c>
      <c r="AE43">
        <f t="shared" si="6"/>
        <v>0</v>
      </c>
    </row>
    <row r="44" spans="1:31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  <c r="Y44" s="108">
        <f ca="1" t="shared" si="0"/>
        <v>0.32851748308868256</v>
      </c>
      <c r="Z44" s="108">
        <f t="shared" si="9"/>
        <v>50</v>
      </c>
      <c r="AA44">
        <f t="shared" si="5"/>
        <v>0</v>
      </c>
      <c r="AC44" s="108">
        <f ca="1" t="shared" si="2"/>
        <v>0.5704602083164045</v>
      </c>
      <c r="AD44" s="108">
        <f t="shared" si="10"/>
        <v>50</v>
      </c>
      <c r="AE44">
        <f t="shared" si="6"/>
        <v>0</v>
      </c>
    </row>
    <row r="45" spans="1:31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  <c r="Y45" s="108">
        <f ca="1" t="shared" si="0"/>
        <v>0.6860171343491361</v>
      </c>
      <c r="Z45" s="108">
        <f t="shared" si="9"/>
        <v>69</v>
      </c>
      <c r="AA45">
        <f t="shared" si="5"/>
        <v>0</v>
      </c>
      <c r="AC45" s="108">
        <f ca="1" t="shared" si="2"/>
        <v>0.6335575002108023</v>
      </c>
      <c r="AD45" s="108">
        <f t="shared" si="10"/>
        <v>69</v>
      </c>
      <c r="AE45">
        <f t="shared" si="6"/>
        <v>0</v>
      </c>
    </row>
    <row r="46" spans="1:31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  <c r="Y46" s="108">
        <f ca="1" t="shared" si="0"/>
        <v>0.9901219808033204</v>
      </c>
      <c r="Z46" s="108">
        <f t="shared" si="9"/>
        <v>55</v>
      </c>
      <c r="AA46">
        <f t="shared" si="5"/>
        <v>0</v>
      </c>
      <c r="AC46" s="108">
        <f ca="1" t="shared" si="2"/>
        <v>0.29164828906081075</v>
      </c>
      <c r="AD46" s="108">
        <f t="shared" si="10"/>
        <v>55</v>
      </c>
      <c r="AE46">
        <f t="shared" si="6"/>
        <v>0</v>
      </c>
    </row>
    <row r="47" spans="1:31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  <c r="Y47" s="108">
        <f ca="1" t="shared" si="0"/>
        <v>0.9791946878480315</v>
      </c>
      <c r="Z47" s="108">
        <f t="shared" si="9"/>
        <v>10</v>
      </c>
      <c r="AA47">
        <f t="shared" si="5"/>
        <v>0</v>
      </c>
      <c r="AC47" s="108">
        <f ca="1" t="shared" si="2"/>
        <v>0.3749201156614461</v>
      </c>
      <c r="AD47" s="108">
        <f t="shared" si="10"/>
        <v>10</v>
      </c>
      <c r="AE47">
        <f t="shared" si="6"/>
        <v>0</v>
      </c>
    </row>
    <row r="48" spans="1:31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  <c r="Y48" s="108">
        <f ca="1" t="shared" si="0"/>
        <v>0.8316209009751934</v>
      </c>
      <c r="Z48" s="108">
        <f t="shared" si="9"/>
        <v>61</v>
      </c>
      <c r="AA48">
        <f t="shared" si="5"/>
        <v>0</v>
      </c>
      <c r="AC48" s="108">
        <f ca="1" t="shared" si="2"/>
        <v>0.8452067672952055</v>
      </c>
      <c r="AD48" s="108">
        <f t="shared" si="10"/>
        <v>61</v>
      </c>
      <c r="AE48">
        <f t="shared" si="6"/>
        <v>0</v>
      </c>
    </row>
    <row r="49" spans="1:31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  <c r="Y49" s="108">
        <f ca="1" t="shared" si="0"/>
        <v>0.14948314750291258</v>
      </c>
      <c r="Z49" s="108">
        <f t="shared" si="9"/>
        <v>14</v>
      </c>
      <c r="AA49">
        <f t="shared" si="5"/>
        <v>0</v>
      </c>
      <c r="AC49" s="108">
        <f ca="1" t="shared" si="2"/>
        <v>0.8466183563057363</v>
      </c>
      <c r="AD49" s="108">
        <f t="shared" si="10"/>
        <v>14</v>
      </c>
      <c r="AE49">
        <f t="shared" si="6"/>
        <v>0</v>
      </c>
    </row>
    <row r="50" spans="1:31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  <c r="Y50" s="108">
        <f ca="1" t="shared" si="0"/>
        <v>0.9813435291999235</v>
      </c>
      <c r="Z50" s="108">
        <f t="shared" si="9"/>
        <v>16</v>
      </c>
      <c r="AA50">
        <f t="shared" si="5"/>
        <v>0</v>
      </c>
      <c r="AC50" s="108">
        <f ca="1" t="shared" si="2"/>
        <v>0.5611365005436499</v>
      </c>
      <c r="AD50" s="108">
        <f t="shared" si="10"/>
        <v>16</v>
      </c>
      <c r="AE50">
        <f t="shared" si="6"/>
        <v>0</v>
      </c>
    </row>
    <row r="51" spans="25:31" ht="15">
      <c r="Y51" s="108">
        <f ca="1" t="shared" si="0"/>
        <v>0.3187800807483314</v>
      </c>
      <c r="Z51" s="108">
        <f t="shared" si="9"/>
        <v>33</v>
      </c>
      <c r="AA51">
        <f t="shared" si="5"/>
        <v>0</v>
      </c>
      <c r="AC51" s="108">
        <f ca="1" t="shared" si="2"/>
        <v>0.6088955973209136</v>
      </c>
      <c r="AD51" s="108">
        <f t="shared" si="10"/>
        <v>33</v>
      </c>
      <c r="AE51">
        <f t="shared" si="6"/>
        <v>0</v>
      </c>
    </row>
    <row r="52" spans="25:31" ht="15">
      <c r="Y52" s="108">
        <f ca="1" t="shared" si="0"/>
        <v>0.1367709963755015</v>
      </c>
      <c r="Z52" s="108">
        <f t="shared" si="9"/>
        <v>96</v>
      </c>
      <c r="AA52">
        <f t="shared" si="5"/>
        <v>0</v>
      </c>
      <c r="AC52" s="108">
        <f ca="1" t="shared" si="2"/>
        <v>0.6911257855112951</v>
      </c>
      <c r="AD52" s="108">
        <f t="shared" si="10"/>
        <v>96</v>
      </c>
      <c r="AE52">
        <f t="shared" si="6"/>
        <v>0</v>
      </c>
    </row>
    <row r="53" spans="25:31" ht="15">
      <c r="Y53" s="108">
        <f ca="1" t="shared" si="0"/>
        <v>0.9275257381594253</v>
      </c>
      <c r="Z53" s="108">
        <f t="shared" si="9"/>
        <v>56</v>
      </c>
      <c r="AA53">
        <f t="shared" si="5"/>
        <v>0</v>
      </c>
      <c r="AC53" s="108">
        <f ca="1" t="shared" si="2"/>
        <v>0.022759315671923908</v>
      </c>
      <c r="AD53" s="108">
        <f t="shared" si="10"/>
        <v>56</v>
      </c>
      <c r="AE53">
        <f t="shared" si="6"/>
        <v>0</v>
      </c>
    </row>
    <row r="54" spans="25:31" ht="15">
      <c r="Y54" s="108">
        <f ca="1" t="shared" si="0"/>
        <v>0.29525870714500213</v>
      </c>
      <c r="Z54" s="108">
        <f t="shared" si="9"/>
        <v>25</v>
      </c>
      <c r="AA54">
        <f t="shared" si="5"/>
        <v>0</v>
      </c>
      <c r="AC54" s="108">
        <f ca="1" t="shared" si="2"/>
        <v>0.6045296038112089</v>
      </c>
      <c r="AD54" s="108">
        <f t="shared" si="10"/>
        <v>25</v>
      </c>
      <c r="AE54">
        <f t="shared" si="6"/>
        <v>0</v>
      </c>
    </row>
    <row r="55" spans="25:31" ht="15">
      <c r="Y55" s="108">
        <f ca="1" t="shared" si="0"/>
        <v>0.4630822028299566</v>
      </c>
      <c r="Z55" s="108">
        <f t="shared" si="9"/>
        <v>68</v>
      </c>
      <c r="AA55">
        <f t="shared" si="5"/>
        <v>0</v>
      </c>
      <c r="AC55" s="108">
        <f ca="1" t="shared" si="2"/>
        <v>0.5396855290355171</v>
      </c>
      <c r="AD55" s="108">
        <f t="shared" si="10"/>
        <v>68</v>
      </c>
      <c r="AE55">
        <f t="shared" si="6"/>
        <v>0</v>
      </c>
    </row>
    <row r="56" spans="25:31" ht="15">
      <c r="Y56" s="108">
        <f ca="1" t="shared" si="0"/>
        <v>0.6116685752300715</v>
      </c>
      <c r="Z56" s="108">
        <f t="shared" si="9"/>
        <v>2</v>
      </c>
      <c r="AA56">
        <f t="shared" si="5"/>
        <v>0</v>
      </c>
      <c r="AC56" s="108">
        <f ca="1" t="shared" si="2"/>
        <v>0.4190860031601389</v>
      </c>
      <c r="AD56" s="108">
        <f t="shared" si="10"/>
        <v>2</v>
      </c>
      <c r="AE56">
        <f t="shared" si="6"/>
        <v>0</v>
      </c>
    </row>
    <row r="57" spans="25:31" ht="15">
      <c r="Y57" s="108">
        <f ca="1" t="shared" si="0"/>
        <v>0.10480774794359715</v>
      </c>
      <c r="Z57" s="108">
        <f t="shared" si="9"/>
        <v>13</v>
      </c>
      <c r="AA57">
        <f t="shared" si="5"/>
        <v>0</v>
      </c>
      <c r="AC57" s="108">
        <f ca="1" t="shared" si="2"/>
        <v>0.11921367487441348</v>
      </c>
      <c r="AD57" s="108">
        <f t="shared" si="10"/>
        <v>13</v>
      </c>
      <c r="AE57">
        <f t="shared" si="6"/>
        <v>0</v>
      </c>
    </row>
    <row r="58" spans="25:31" ht="15">
      <c r="Y58" s="108">
        <f ca="1" t="shared" si="0"/>
        <v>0.8884693116136799</v>
      </c>
      <c r="Z58" s="108">
        <f t="shared" si="9"/>
        <v>67</v>
      </c>
      <c r="AA58">
        <f t="shared" si="5"/>
        <v>0</v>
      </c>
      <c r="AC58" s="108">
        <f ca="1" t="shared" si="2"/>
        <v>0.34899760853389705</v>
      </c>
      <c r="AD58" s="108">
        <f t="shared" si="10"/>
        <v>67</v>
      </c>
      <c r="AE58">
        <f t="shared" si="6"/>
        <v>0</v>
      </c>
    </row>
    <row r="59" spans="25:31" ht="15">
      <c r="Y59" s="108">
        <f ca="1" t="shared" si="0"/>
        <v>0.2313033166299585</v>
      </c>
      <c r="Z59" s="108">
        <f t="shared" si="9"/>
        <v>47</v>
      </c>
      <c r="AA59">
        <f t="shared" si="5"/>
        <v>0</v>
      </c>
      <c r="AC59" s="108">
        <f ca="1" t="shared" si="2"/>
        <v>0.018732273066279115</v>
      </c>
      <c r="AD59" s="108">
        <f t="shared" si="10"/>
        <v>47</v>
      </c>
      <c r="AE59">
        <f t="shared" si="6"/>
        <v>0</v>
      </c>
    </row>
    <row r="60" spans="25:31" ht="15">
      <c r="Y60" s="108">
        <f ca="1" t="shared" si="0"/>
        <v>0.7340250070234111</v>
      </c>
      <c r="Z60" s="108">
        <f t="shared" si="9"/>
        <v>87</v>
      </c>
      <c r="AA60">
        <f t="shared" si="5"/>
        <v>0</v>
      </c>
      <c r="AC60" s="108">
        <f ca="1" t="shared" si="2"/>
        <v>0.0731636697774376</v>
      </c>
      <c r="AD60" s="108">
        <f t="shared" si="10"/>
        <v>87</v>
      </c>
      <c r="AE60">
        <f t="shared" si="6"/>
        <v>0</v>
      </c>
    </row>
    <row r="61" spans="25:31" ht="15">
      <c r="Y61" s="108">
        <f ca="1" t="shared" si="0"/>
        <v>0.33355486232207276</v>
      </c>
      <c r="Z61" s="108">
        <f t="shared" si="9"/>
        <v>58</v>
      </c>
      <c r="AA61">
        <f t="shared" si="5"/>
        <v>0</v>
      </c>
      <c r="AC61" s="108">
        <f ca="1" t="shared" si="2"/>
        <v>0.506153459505893</v>
      </c>
      <c r="AD61" s="108">
        <f t="shared" si="10"/>
        <v>58</v>
      </c>
      <c r="AE61">
        <f t="shared" si="6"/>
        <v>0</v>
      </c>
    </row>
    <row r="62" spans="25:31" ht="15">
      <c r="Y62" s="108">
        <f ca="1" t="shared" si="0"/>
        <v>0.7857291566475919</v>
      </c>
      <c r="Z62" s="108">
        <f t="shared" si="9"/>
        <v>66</v>
      </c>
      <c r="AA62">
        <f t="shared" si="5"/>
        <v>0</v>
      </c>
      <c r="AC62" s="108">
        <f ca="1" t="shared" si="2"/>
        <v>0.9840092622279484</v>
      </c>
      <c r="AD62" s="108">
        <f t="shared" si="10"/>
        <v>66</v>
      </c>
      <c r="AE62">
        <f t="shared" si="6"/>
        <v>0</v>
      </c>
    </row>
    <row r="63" spans="25:31" ht="15">
      <c r="Y63" s="108">
        <f ca="1" t="shared" si="0"/>
        <v>0.3459675491030172</v>
      </c>
      <c r="Z63" s="108">
        <f t="shared" si="9"/>
        <v>88</v>
      </c>
      <c r="AA63">
        <f t="shared" si="5"/>
        <v>0</v>
      </c>
      <c r="AC63" s="108">
        <f ca="1" t="shared" si="2"/>
        <v>0.2633443373699986</v>
      </c>
      <c r="AD63" s="108">
        <f t="shared" si="10"/>
        <v>88</v>
      </c>
      <c r="AE63">
        <f t="shared" si="6"/>
        <v>0</v>
      </c>
    </row>
    <row r="64" spans="25:31" ht="15">
      <c r="Y64" s="108">
        <f ca="1" t="shared" si="0"/>
        <v>0.7108891157009891</v>
      </c>
      <c r="Z64" s="108">
        <f t="shared" si="9"/>
        <v>39</v>
      </c>
      <c r="AA64">
        <f t="shared" si="5"/>
        <v>0</v>
      </c>
      <c r="AC64" s="108">
        <f ca="1" t="shared" si="2"/>
        <v>0.7365847312962979</v>
      </c>
      <c r="AD64" s="108">
        <f t="shared" si="10"/>
        <v>39</v>
      </c>
      <c r="AE64">
        <f t="shared" si="6"/>
        <v>0</v>
      </c>
    </row>
    <row r="65" spans="25:31" ht="15">
      <c r="Y65" s="108">
        <f ca="1" t="shared" si="0"/>
        <v>0.9502646167158613</v>
      </c>
      <c r="Z65" s="108">
        <f t="shared" si="9"/>
        <v>18</v>
      </c>
      <c r="AA65">
        <f t="shared" si="5"/>
        <v>0</v>
      </c>
      <c r="AC65" s="108">
        <f ca="1" t="shared" si="2"/>
        <v>0.5817039424824788</v>
      </c>
      <c r="AD65" s="108">
        <f t="shared" si="10"/>
        <v>18</v>
      </c>
      <c r="AE65">
        <f t="shared" si="6"/>
        <v>0</v>
      </c>
    </row>
    <row r="66" spans="25:31" ht="15">
      <c r="Y66" s="108">
        <f aca="true" ca="1" t="shared" si="11" ref="Y66:Y100">RAND()</f>
        <v>0.6779626803612777</v>
      </c>
      <c r="Z66" s="108">
        <f t="shared" si="9"/>
        <v>46</v>
      </c>
      <c r="AA66">
        <f t="shared" si="5"/>
        <v>0</v>
      </c>
      <c r="AC66" s="108">
        <f aca="true" ca="1" t="shared" si="12" ref="AC66:AC100">RAND()</f>
        <v>0.31984360921051724</v>
      </c>
      <c r="AD66" s="108">
        <f aca="true" t="shared" si="13" ref="AD66:AD100">MATCH(LARGE($AC$1:$AC$100,ROW()),$AC$1:$AC$100,0)</f>
        <v>46</v>
      </c>
      <c r="AE66">
        <f t="shared" si="6"/>
        <v>0</v>
      </c>
    </row>
    <row r="67" spans="25:31" ht="15">
      <c r="Y67" s="108">
        <f ca="1" t="shared" si="11"/>
        <v>0.09260640511000151</v>
      </c>
      <c r="Z67" s="108">
        <f t="shared" si="9"/>
        <v>31</v>
      </c>
      <c r="AA67">
        <f aca="true" t="shared" si="14" ref="AA67:AA100">COUNTIF($B$1:$B$100,Z67)</f>
        <v>0</v>
      </c>
      <c r="AC67" s="108">
        <f ca="1" t="shared" si="12"/>
        <v>0.38208869929818956</v>
      </c>
      <c r="AD67" s="108">
        <f t="shared" si="13"/>
        <v>31</v>
      </c>
      <c r="AE67">
        <f aca="true" t="shared" si="15" ref="AE67:AE100">COUNTIF($B$1:$B$100,AD67)</f>
        <v>0</v>
      </c>
    </row>
    <row r="68" spans="25:31" ht="15">
      <c r="Y68" s="108">
        <f ca="1" t="shared" si="11"/>
        <v>0.9993600957317015</v>
      </c>
      <c r="Z68" s="108">
        <f t="shared" si="9"/>
        <v>79</v>
      </c>
      <c r="AA68">
        <f t="shared" si="14"/>
        <v>0</v>
      </c>
      <c r="AC68" s="108">
        <f ca="1" t="shared" si="12"/>
        <v>0.397247351890168</v>
      </c>
      <c r="AD68" s="108">
        <f t="shared" si="13"/>
        <v>79</v>
      </c>
      <c r="AE68">
        <f t="shared" si="15"/>
        <v>0</v>
      </c>
    </row>
    <row r="69" spans="25:31" ht="15">
      <c r="Y69" s="108">
        <f ca="1" t="shared" si="11"/>
        <v>0.7450221499801197</v>
      </c>
      <c r="Z69" s="108">
        <f t="shared" si="9"/>
        <v>99</v>
      </c>
      <c r="AA69">
        <f t="shared" si="14"/>
        <v>0</v>
      </c>
      <c r="AC69" s="108">
        <f ca="1" t="shared" si="12"/>
        <v>0.5589578807420348</v>
      </c>
      <c r="AD69" s="108">
        <f t="shared" si="13"/>
        <v>99</v>
      </c>
      <c r="AE69">
        <f t="shared" si="15"/>
        <v>0</v>
      </c>
    </row>
    <row r="70" spans="25:31" ht="15">
      <c r="Y70" s="108">
        <f ca="1" t="shared" si="11"/>
        <v>0.7903200653845257</v>
      </c>
      <c r="Z70" s="108">
        <f t="shared" si="9"/>
        <v>63</v>
      </c>
      <c r="AA70">
        <f t="shared" si="14"/>
        <v>0</v>
      </c>
      <c r="AC70" s="108">
        <f ca="1" t="shared" si="12"/>
        <v>0.5802804527262841</v>
      </c>
      <c r="AD70" s="108">
        <f t="shared" si="13"/>
        <v>63</v>
      </c>
      <c r="AE70">
        <f t="shared" si="15"/>
        <v>0</v>
      </c>
    </row>
    <row r="71" spans="25:31" ht="15">
      <c r="Y71" s="108">
        <f ca="1" t="shared" si="11"/>
        <v>0.7641193983640333</v>
      </c>
      <c r="Z71" s="108">
        <f t="shared" si="9"/>
        <v>22</v>
      </c>
      <c r="AA71">
        <f t="shared" si="14"/>
        <v>0</v>
      </c>
      <c r="AC71" s="108">
        <f ca="1" t="shared" si="12"/>
        <v>0.6399035205864783</v>
      </c>
      <c r="AD71" s="108">
        <f t="shared" si="13"/>
        <v>22</v>
      </c>
      <c r="AE71">
        <f t="shared" si="15"/>
        <v>0</v>
      </c>
    </row>
    <row r="72" spans="25:31" ht="15">
      <c r="Y72" s="108">
        <f ca="1" t="shared" si="11"/>
        <v>0.09050045795648742</v>
      </c>
      <c r="Z72" s="108">
        <f t="shared" si="9"/>
        <v>27</v>
      </c>
      <c r="AA72">
        <f t="shared" si="14"/>
        <v>0</v>
      </c>
      <c r="AC72" s="108">
        <f ca="1" t="shared" si="12"/>
        <v>0.03933817584221133</v>
      </c>
      <c r="AD72" s="108">
        <f t="shared" si="13"/>
        <v>27</v>
      </c>
      <c r="AE72">
        <f t="shared" si="15"/>
        <v>0</v>
      </c>
    </row>
    <row r="73" spans="25:31" ht="15">
      <c r="Y73" s="108">
        <f ca="1" t="shared" si="11"/>
        <v>0.6138066098070132</v>
      </c>
      <c r="Z73" s="108">
        <f t="shared" si="9"/>
        <v>5</v>
      </c>
      <c r="AA73">
        <f t="shared" si="14"/>
        <v>0</v>
      </c>
      <c r="AC73" s="108">
        <f ca="1" t="shared" si="12"/>
        <v>0.11545746194024797</v>
      </c>
      <c r="AD73" s="108">
        <f t="shared" si="13"/>
        <v>5</v>
      </c>
      <c r="AE73">
        <f t="shared" si="15"/>
        <v>0</v>
      </c>
    </row>
    <row r="74" spans="25:31" ht="15">
      <c r="Y74" s="108">
        <f ca="1" t="shared" si="11"/>
        <v>0.3042590937040712</v>
      </c>
      <c r="Z74" s="108">
        <f t="shared" si="9"/>
        <v>11</v>
      </c>
      <c r="AA74">
        <f t="shared" si="14"/>
        <v>0</v>
      </c>
      <c r="AC74" s="108">
        <f ca="1" t="shared" si="12"/>
        <v>0.6291934463086646</v>
      </c>
      <c r="AD74" s="108">
        <f t="shared" si="13"/>
        <v>11</v>
      </c>
      <c r="AE74">
        <f t="shared" si="15"/>
        <v>0</v>
      </c>
    </row>
    <row r="75" spans="25:31" ht="15">
      <c r="Y75" s="108">
        <f ca="1" t="shared" si="11"/>
        <v>0.5650877889559347</v>
      </c>
      <c r="Z75" s="108">
        <f aca="true" t="shared" si="16" ref="Z75:Z100">MATCH(LARGE($AC$1:$AC$100,ROW()),$AC$1:$AC$100,0)</f>
        <v>76</v>
      </c>
      <c r="AA75">
        <f t="shared" si="14"/>
        <v>0</v>
      </c>
      <c r="AC75" s="108">
        <f ca="1" t="shared" si="12"/>
        <v>0.9392506964753622</v>
      </c>
      <c r="AD75" s="108">
        <f t="shared" si="13"/>
        <v>76</v>
      </c>
      <c r="AE75">
        <f t="shared" si="15"/>
        <v>0</v>
      </c>
    </row>
    <row r="76" spans="25:31" ht="15">
      <c r="Y76" s="108">
        <f ca="1" t="shared" si="11"/>
        <v>0.9741289340798327</v>
      </c>
      <c r="Z76" s="108">
        <f t="shared" si="16"/>
        <v>82</v>
      </c>
      <c r="AA76">
        <f t="shared" si="14"/>
        <v>0</v>
      </c>
      <c r="AC76" s="108">
        <f ca="1" t="shared" si="12"/>
        <v>0.19852931647083238</v>
      </c>
      <c r="AD76" s="108">
        <f t="shared" si="13"/>
        <v>82</v>
      </c>
      <c r="AE76">
        <f t="shared" si="15"/>
        <v>0</v>
      </c>
    </row>
    <row r="77" spans="25:31" ht="15">
      <c r="Y77" s="108">
        <f ca="1" t="shared" si="11"/>
        <v>0.104220236230252</v>
      </c>
      <c r="Z77" s="108">
        <f t="shared" si="16"/>
        <v>40</v>
      </c>
      <c r="AA77">
        <f t="shared" si="14"/>
        <v>0</v>
      </c>
      <c r="AC77" s="108">
        <f ca="1" t="shared" si="12"/>
        <v>0.1199410333802704</v>
      </c>
      <c r="AD77" s="108">
        <f t="shared" si="13"/>
        <v>40</v>
      </c>
      <c r="AE77">
        <f t="shared" si="15"/>
        <v>0</v>
      </c>
    </row>
    <row r="78" spans="25:31" ht="15">
      <c r="Y78" s="108">
        <f ca="1" t="shared" si="11"/>
        <v>0.17545589948620854</v>
      </c>
      <c r="Z78" s="108">
        <f t="shared" si="16"/>
        <v>4</v>
      </c>
      <c r="AA78">
        <f t="shared" si="14"/>
        <v>0</v>
      </c>
      <c r="AC78" s="108">
        <f ca="1" t="shared" si="12"/>
        <v>0.8628472987464413</v>
      </c>
      <c r="AD78" s="108">
        <f t="shared" si="13"/>
        <v>4</v>
      </c>
      <c r="AE78">
        <f t="shared" si="15"/>
        <v>0</v>
      </c>
    </row>
    <row r="79" spans="25:31" ht="15">
      <c r="Y79" s="108">
        <f ca="1" t="shared" si="11"/>
        <v>0.2590018310967821</v>
      </c>
      <c r="Z79" s="108">
        <f t="shared" si="16"/>
        <v>42</v>
      </c>
      <c r="AA79">
        <f t="shared" si="14"/>
        <v>0</v>
      </c>
      <c r="AC79" s="108">
        <f ca="1" t="shared" si="12"/>
        <v>0.2872541998486904</v>
      </c>
      <c r="AD79" s="108">
        <f t="shared" si="13"/>
        <v>42</v>
      </c>
      <c r="AE79">
        <f t="shared" si="15"/>
        <v>0</v>
      </c>
    </row>
    <row r="80" spans="25:31" ht="15">
      <c r="Y80" s="108">
        <f ca="1" t="shared" si="11"/>
        <v>0.9160240865734375</v>
      </c>
      <c r="Z80" s="108">
        <f t="shared" si="16"/>
        <v>91</v>
      </c>
      <c r="AA80">
        <f t="shared" si="14"/>
        <v>0</v>
      </c>
      <c r="AC80" s="108">
        <f ca="1" t="shared" si="12"/>
        <v>0.5848923433771804</v>
      </c>
      <c r="AD80" s="108">
        <f t="shared" si="13"/>
        <v>91</v>
      </c>
      <c r="AE80">
        <f t="shared" si="15"/>
        <v>0</v>
      </c>
    </row>
    <row r="81" spans="25:31" ht="15">
      <c r="Y81" s="108">
        <f ca="1" t="shared" si="11"/>
        <v>0.7748337774964813</v>
      </c>
      <c r="Z81" s="108">
        <f t="shared" si="16"/>
        <v>89</v>
      </c>
      <c r="AA81">
        <f t="shared" si="14"/>
        <v>0</v>
      </c>
      <c r="AC81" s="108">
        <f ca="1" t="shared" si="12"/>
        <v>0.8763237221431339</v>
      </c>
      <c r="AD81" s="108">
        <f t="shared" si="13"/>
        <v>89</v>
      </c>
      <c r="AE81">
        <f t="shared" si="15"/>
        <v>0</v>
      </c>
    </row>
    <row r="82" spans="25:31" ht="15">
      <c r="Y82" s="108">
        <f ca="1" t="shared" si="11"/>
        <v>0.7708766111615877</v>
      </c>
      <c r="Z82" s="108">
        <f t="shared" si="16"/>
        <v>20</v>
      </c>
      <c r="AA82">
        <f t="shared" si="14"/>
        <v>0</v>
      </c>
      <c r="AC82" s="108">
        <f ca="1" t="shared" si="12"/>
        <v>0.19280762914234817</v>
      </c>
      <c r="AD82" s="108">
        <f t="shared" si="13"/>
        <v>20</v>
      </c>
      <c r="AE82">
        <f t="shared" si="15"/>
        <v>0</v>
      </c>
    </row>
    <row r="83" spans="25:31" ht="15">
      <c r="Y83" s="108">
        <f ca="1" t="shared" si="11"/>
        <v>0.3339117416645614</v>
      </c>
      <c r="Z83" s="108">
        <f t="shared" si="16"/>
        <v>9</v>
      </c>
      <c r="AA83">
        <f t="shared" si="14"/>
        <v>0</v>
      </c>
      <c r="AC83" s="108">
        <f ca="1" t="shared" si="12"/>
        <v>0.8014449092404836</v>
      </c>
      <c r="AD83" s="108">
        <f t="shared" si="13"/>
        <v>9</v>
      </c>
      <c r="AE83">
        <f t="shared" si="15"/>
        <v>0</v>
      </c>
    </row>
    <row r="84" spans="25:31" ht="15">
      <c r="Y84" s="108">
        <f ca="1" t="shared" si="11"/>
        <v>0.7158545502904632</v>
      </c>
      <c r="Z84" s="108">
        <f t="shared" si="16"/>
        <v>17</v>
      </c>
      <c r="AA84">
        <f t="shared" si="14"/>
        <v>0</v>
      </c>
      <c r="AC84" s="108">
        <f ca="1" t="shared" si="12"/>
        <v>0.016601269162117127</v>
      </c>
      <c r="AD84" s="108">
        <f t="shared" si="13"/>
        <v>17</v>
      </c>
      <c r="AE84">
        <f t="shared" si="15"/>
        <v>0</v>
      </c>
    </row>
    <row r="85" spans="25:31" ht="15">
      <c r="Y85" s="108">
        <f ca="1" t="shared" si="11"/>
        <v>0.5272548017821865</v>
      </c>
      <c r="Z85" s="108">
        <f t="shared" si="16"/>
        <v>97</v>
      </c>
      <c r="AA85">
        <f t="shared" si="14"/>
        <v>0</v>
      </c>
      <c r="AC85" s="108">
        <f ca="1" t="shared" si="12"/>
        <v>0.6796224678797542</v>
      </c>
      <c r="AD85" s="108">
        <f t="shared" si="13"/>
        <v>97</v>
      </c>
      <c r="AE85">
        <f t="shared" si="15"/>
        <v>0</v>
      </c>
    </row>
    <row r="86" spans="25:31" ht="15">
      <c r="Y86" s="108">
        <f ca="1" t="shared" si="11"/>
        <v>0.9637664282514762</v>
      </c>
      <c r="Z86" s="108">
        <f t="shared" si="16"/>
        <v>77</v>
      </c>
      <c r="AA86">
        <f t="shared" si="14"/>
        <v>0</v>
      </c>
      <c r="AC86" s="108">
        <f ca="1" t="shared" si="12"/>
        <v>0.9185746119707234</v>
      </c>
      <c r="AD86" s="108">
        <f t="shared" si="13"/>
        <v>77</v>
      </c>
      <c r="AE86">
        <f t="shared" si="15"/>
        <v>0</v>
      </c>
    </row>
    <row r="87" spans="25:31" ht="15">
      <c r="Y87" s="108">
        <f ca="1" t="shared" si="11"/>
        <v>0.33020505456319516</v>
      </c>
      <c r="Z87" s="108">
        <f t="shared" si="16"/>
        <v>57</v>
      </c>
      <c r="AA87">
        <f t="shared" si="14"/>
        <v>0</v>
      </c>
      <c r="AC87" s="108">
        <f ca="1" t="shared" si="12"/>
        <v>0.3724015068381217</v>
      </c>
      <c r="AD87" s="108">
        <f t="shared" si="13"/>
        <v>57</v>
      </c>
      <c r="AE87">
        <f t="shared" si="15"/>
        <v>0</v>
      </c>
    </row>
    <row r="88" spans="25:31" ht="15">
      <c r="Y88" s="108">
        <f ca="1" t="shared" si="11"/>
        <v>0.3267542541313033</v>
      </c>
      <c r="Z88" s="108">
        <f t="shared" si="16"/>
        <v>73</v>
      </c>
      <c r="AA88">
        <f t="shared" si="14"/>
        <v>0</v>
      </c>
      <c r="AC88" s="108">
        <f ca="1" t="shared" si="12"/>
        <v>0.3165649498305023</v>
      </c>
      <c r="AD88" s="108">
        <f t="shared" si="13"/>
        <v>73</v>
      </c>
      <c r="AE88">
        <f t="shared" si="15"/>
        <v>0</v>
      </c>
    </row>
    <row r="89" spans="25:31" ht="15">
      <c r="Y89" s="108">
        <f ca="1" t="shared" si="11"/>
        <v>0.8915160164057325</v>
      </c>
      <c r="Z89" s="108">
        <f t="shared" si="16"/>
        <v>28</v>
      </c>
      <c r="AA89">
        <f t="shared" si="14"/>
        <v>0</v>
      </c>
      <c r="AC89" s="108">
        <f ca="1" t="shared" si="12"/>
        <v>0.14963464794805348</v>
      </c>
      <c r="AD89" s="108">
        <f t="shared" si="13"/>
        <v>28</v>
      </c>
      <c r="AE89">
        <f t="shared" si="15"/>
        <v>0</v>
      </c>
    </row>
    <row r="90" spans="25:31" ht="15">
      <c r="Y90" s="108">
        <f ca="1" t="shared" si="11"/>
        <v>0.22650406936031153</v>
      </c>
      <c r="Z90" s="108">
        <f t="shared" si="16"/>
        <v>12</v>
      </c>
      <c r="AA90">
        <f t="shared" si="14"/>
        <v>0</v>
      </c>
      <c r="AC90" s="108">
        <f ca="1" t="shared" si="12"/>
        <v>0.9419742132985665</v>
      </c>
      <c r="AD90" s="108">
        <f t="shared" si="13"/>
        <v>12</v>
      </c>
      <c r="AE90">
        <f t="shared" si="15"/>
        <v>0</v>
      </c>
    </row>
    <row r="91" spans="25:31" ht="15">
      <c r="Y91" s="108">
        <f ca="1" t="shared" si="11"/>
        <v>0.40684763768535426</v>
      </c>
      <c r="Z91" s="108">
        <f t="shared" si="16"/>
        <v>8</v>
      </c>
      <c r="AA91">
        <f t="shared" si="14"/>
        <v>0</v>
      </c>
      <c r="AC91" s="108">
        <f ca="1" t="shared" si="12"/>
        <v>0.15616357774637146</v>
      </c>
      <c r="AD91" s="108">
        <f t="shared" si="13"/>
        <v>8</v>
      </c>
      <c r="AE91">
        <f t="shared" si="15"/>
        <v>0</v>
      </c>
    </row>
    <row r="92" spans="25:31" ht="15">
      <c r="Y92" s="108">
        <f ca="1" t="shared" si="11"/>
        <v>0.5442225156150418</v>
      </c>
      <c r="Z92" s="108">
        <f t="shared" si="16"/>
        <v>60</v>
      </c>
      <c r="AA92">
        <f t="shared" si="14"/>
        <v>0</v>
      </c>
      <c r="AC92" s="108">
        <f ca="1" t="shared" si="12"/>
        <v>0.9757329532445695</v>
      </c>
      <c r="AD92" s="108">
        <f t="shared" si="13"/>
        <v>60</v>
      </c>
      <c r="AE92">
        <f t="shared" si="15"/>
        <v>0</v>
      </c>
    </row>
    <row r="93" spans="25:31" ht="15">
      <c r="Y93" s="108">
        <f ca="1" t="shared" si="11"/>
        <v>0.7653376934495268</v>
      </c>
      <c r="Z93" s="108">
        <f t="shared" si="16"/>
        <v>1</v>
      </c>
      <c r="AA93">
        <f t="shared" si="14"/>
        <v>0</v>
      </c>
      <c r="AC93" s="108">
        <f ca="1" t="shared" si="12"/>
        <v>0.6784833687128071</v>
      </c>
      <c r="AD93" s="108">
        <f t="shared" si="13"/>
        <v>1</v>
      </c>
      <c r="AE93">
        <f t="shared" si="15"/>
        <v>0</v>
      </c>
    </row>
    <row r="94" spans="25:31" ht="15">
      <c r="Y94" s="108">
        <f ca="1" t="shared" si="11"/>
        <v>0.29265092680272464</v>
      </c>
      <c r="Z94" s="108">
        <f t="shared" si="16"/>
        <v>72</v>
      </c>
      <c r="AA94">
        <f t="shared" si="14"/>
        <v>0</v>
      </c>
      <c r="AC94" s="108">
        <f ca="1" t="shared" si="12"/>
        <v>0.5896232995384612</v>
      </c>
      <c r="AD94" s="108">
        <f t="shared" si="13"/>
        <v>72</v>
      </c>
      <c r="AE94">
        <f t="shared" si="15"/>
        <v>0</v>
      </c>
    </row>
    <row r="95" spans="25:31" ht="15">
      <c r="Y95" s="108">
        <f ca="1" t="shared" si="11"/>
        <v>0.3063076026183069</v>
      </c>
      <c r="Z95" s="108">
        <f t="shared" si="16"/>
        <v>98</v>
      </c>
      <c r="AA95">
        <f t="shared" si="14"/>
        <v>0</v>
      </c>
      <c r="AC95" s="108">
        <f ca="1" t="shared" si="12"/>
        <v>0.8774162387033628</v>
      </c>
      <c r="AD95" s="108">
        <f t="shared" si="13"/>
        <v>98</v>
      </c>
      <c r="AE95">
        <f t="shared" si="15"/>
        <v>0</v>
      </c>
    </row>
    <row r="96" spans="25:31" ht="15">
      <c r="Y96" s="108">
        <f ca="1" t="shared" si="11"/>
        <v>0.6637141582932771</v>
      </c>
      <c r="Z96" s="108">
        <f t="shared" si="16"/>
        <v>53</v>
      </c>
      <c r="AA96">
        <f t="shared" si="14"/>
        <v>0</v>
      </c>
      <c r="AC96" s="108">
        <f ca="1" t="shared" si="12"/>
        <v>0.47322894926297243</v>
      </c>
      <c r="AD96" s="108">
        <f t="shared" si="13"/>
        <v>53</v>
      </c>
      <c r="AE96">
        <f t="shared" si="15"/>
        <v>0</v>
      </c>
    </row>
    <row r="97" spans="25:31" ht="15">
      <c r="Y97" s="108">
        <f ca="1" t="shared" si="11"/>
        <v>0.35705827543553714</v>
      </c>
      <c r="Z97" s="108">
        <f t="shared" si="16"/>
        <v>59</v>
      </c>
      <c r="AA97">
        <f t="shared" si="14"/>
        <v>0</v>
      </c>
      <c r="AC97" s="108">
        <f ca="1" t="shared" si="12"/>
        <v>0.1294685452195372</v>
      </c>
      <c r="AD97" s="108">
        <f t="shared" si="13"/>
        <v>59</v>
      </c>
      <c r="AE97">
        <f t="shared" si="15"/>
        <v>0</v>
      </c>
    </row>
    <row r="98" spans="25:31" ht="15">
      <c r="Y98" s="108">
        <f ca="1" t="shared" si="11"/>
        <v>0.6129023907151518</v>
      </c>
      <c r="Z98" s="108">
        <f t="shared" si="16"/>
        <v>84</v>
      </c>
      <c r="AA98">
        <f t="shared" si="14"/>
        <v>0</v>
      </c>
      <c r="AC98" s="108">
        <f ca="1" t="shared" si="12"/>
        <v>0.03451016554167108</v>
      </c>
      <c r="AD98" s="108">
        <f t="shared" si="13"/>
        <v>84</v>
      </c>
      <c r="AE98">
        <f t="shared" si="15"/>
        <v>0</v>
      </c>
    </row>
    <row r="99" spans="25:31" ht="15">
      <c r="Y99" s="108">
        <f ca="1" t="shared" si="11"/>
        <v>0.39609025692608935</v>
      </c>
      <c r="Z99" s="108">
        <f t="shared" si="16"/>
        <v>26</v>
      </c>
      <c r="AA99">
        <f t="shared" si="14"/>
        <v>0</v>
      </c>
      <c r="AC99" s="108">
        <f ca="1" t="shared" si="12"/>
        <v>0.2709061370405623</v>
      </c>
      <c r="AD99" s="108">
        <f t="shared" si="13"/>
        <v>26</v>
      </c>
      <c r="AE99">
        <f t="shared" si="15"/>
        <v>0</v>
      </c>
    </row>
    <row r="100" spans="25:31" ht="15">
      <c r="Y100" s="108">
        <f ca="1" t="shared" si="11"/>
        <v>0.30818437313702685</v>
      </c>
      <c r="Z100" s="108">
        <f t="shared" si="16"/>
        <v>35</v>
      </c>
      <c r="AA100">
        <f t="shared" si="14"/>
        <v>0</v>
      </c>
      <c r="AC100" s="108">
        <f ca="1" t="shared" si="12"/>
        <v>0.7650812899140718</v>
      </c>
      <c r="AD100" s="108">
        <f t="shared" si="13"/>
        <v>35</v>
      </c>
      <c r="AE100">
        <f t="shared" si="15"/>
        <v>0</v>
      </c>
    </row>
  </sheetData>
  <sheetProtection/>
  <mergeCells count="9">
    <mergeCell ref="C33:R33"/>
    <mergeCell ref="A21:R22"/>
    <mergeCell ref="J3:R3"/>
    <mergeCell ref="S5:S6"/>
    <mergeCell ref="A1:A4"/>
    <mergeCell ref="B1:R2"/>
    <mergeCell ref="S1:S4"/>
    <mergeCell ref="C4:R4"/>
    <mergeCell ref="A5:R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J50"/>
  <sheetViews>
    <sheetView zoomScalePageLayoutView="0" workbookViewId="0" topLeftCell="A1">
      <selection activeCell="AO18" sqref="AO18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421875" style="0" customWidth="1"/>
    <col min="5" max="5" width="5.421875" style="0" customWidth="1"/>
    <col min="6" max="6" width="2.140625" style="0" customWidth="1"/>
    <col min="7" max="7" width="4.00390625" style="0" customWidth="1"/>
    <col min="8" max="8" width="3.140625" style="0" customWidth="1"/>
    <col min="9" max="9" width="5.421875" style="0" customWidth="1"/>
    <col min="10" max="10" width="2.421875" style="0" customWidth="1"/>
    <col min="11" max="11" width="2.57421875" style="0" customWidth="1"/>
    <col min="12" max="12" width="2.7109375" style="0" customWidth="1"/>
    <col min="13" max="13" width="6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11.421875" style="0" hidden="1" customWidth="1"/>
    <col min="24" max="28" width="0" style="0" hidden="1" customWidth="1"/>
    <col min="29" max="29" width="1.7109375" style="0" hidden="1" customWidth="1"/>
    <col min="30" max="30" width="1.8515625" style="0" hidden="1" customWidth="1"/>
    <col min="31" max="31" width="2.00390625" style="0" hidden="1" customWidth="1"/>
    <col min="32" max="32" width="6.140625" style="0" customWidth="1"/>
    <col min="33" max="33" width="2.140625" style="0" customWidth="1"/>
    <col min="34" max="34" width="6.140625" style="0" customWidth="1"/>
    <col min="35" max="35" width="2.00390625" style="0" customWidth="1"/>
    <col min="36" max="36" width="6.140625" style="0" customWidth="1"/>
  </cols>
  <sheetData>
    <row r="1" spans="1:36" ht="15.75" customHeight="1">
      <c r="A1" s="109"/>
      <c r="B1" s="125" t="s">
        <v>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7"/>
      <c r="S1" s="121" t="s">
        <v>15</v>
      </c>
      <c r="T1" s="22" t="s">
        <v>5</v>
      </c>
      <c r="U1" s="23" t="s">
        <v>4</v>
      </c>
      <c r="V1" s="23" t="s">
        <v>6</v>
      </c>
      <c r="X1">
        <v>5</v>
      </c>
      <c r="AC1" s="26"/>
      <c r="AD1" s="21"/>
      <c r="AE1" s="5"/>
      <c r="AF1" s="21"/>
      <c r="AG1" s="5"/>
      <c r="AH1" s="21"/>
      <c r="AI1" s="5"/>
      <c r="AJ1" s="26"/>
    </row>
    <row r="2" spans="1:36" ht="15" customHeight="1">
      <c r="A2" s="110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  <c r="S2" s="122"/>
      <c r="T2" t="s">
        <v>7</v>
      </c>
      <c r="U2">
        <v>10</v>
      </c>
      <c r="V2">
        <v>250</v>
      </c>
      <c r="X2">
        <v>8</v>
      </c>
      <c r="AC2" s="5"/>
      <c r="AD2" s="21"/>
      <c r="AE2" s="5"/>
      <c r="AF2" s="21"/>
      <c r="AG2" s="5"/>
      <c r="AH2" s="21"/>
      <c r="AI2" s="5"/>
      <c r="AJ2" s="26"/>
    </row>
    <row r="3" spans="1:36" ht="15" customHeight="1">
      <c r="A3" s="110"/>
      <c r="B3" s="59"/>
      <c r="C3" s="32"/>
      <c r="D3" s="32"/>
      <c r="E3" s="32"/>
      <c r="F3" s="32"/>
      <c r="G3" s="32"/>
      <c r="H3" s="32"/>
      <c r="I3" s="32"/>
      <c r="J3" s="112" t="s">
        <v>39</v>
      </c>
      <c r="K3" s="112"/>
      <c r="L3" s="112"/>
      <c r="M3" s="112"/>
      <c r="N3" s="112"/>
      <c r="O3" s="112"/>
      <c r="P3" s="112"/>
      <c r="Q3" s="112"/>
      <c r="R3" s="113"/>
      <c r="S3" s="123"/>
      <c r="T3" t="s">
        <v>8</v>
      </c>
      <c r="U3" s="21">
        <v>1</v>
      </c>
      <c r="V3" s="21">
        <v>9</v>
      </c>
      <c r="X3">
        <v>12</v>
      </c>
      <c r="AC3" s="5"/>
      <c r="AD3" s="21"/>
      <c r="AE3" s="5"/>
      <c r="AF3" s="21"/>
      <c r="AG3" s="5"/>
      <c r="AH3" s="21"/>
      <c r="AI3" s="5"/>
      <c r="AJ3" s="26"/>
    </row>
    <row r="4" spans="1:36" ht="15" customHeight="1">
      <c r="A4" s="111"/>
      <c r="B4" s="53"/>
      <c r="C4" s="131" t="s">
        <v>40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S4" s="124"/>
      <c r="X4">
        <v>3</v>
      </c>
      <c r="AC4" s="5"/>
      <c r="AD4" s="21"/>
      <c r="AE4" s="5"/>
      <c r="AF4" s="21"/>
      <c r="AG4" s="5"/>
      <c r="AH4" s="21"/>
      <c r="AI4" s="5"/>
      <c r="AJ4" s="26"/>
    </row>
    <row r="5" spans="1:36" ht="15">
      <c r="A5" s="116" t="s">
        <v>44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8"/>
      <c r="S5" s="114" t="s">
        <v>3</v>
      </c>
      <c r="X5">
        <v>1</v>
      </c>
      <c r="AC5" s="5"/>
      <c r="AD5" s="21"/>
      <c r="AE5" s="5"/>
      <c r="AF5" s="21"/>
      <c r="AG5" s="5"/>
      <c r="AH5" s="21"/>
      <c r="AI5" s="5"/>
      <c r="AJ5" s="26"/>
    </row>
    <row r="6" spans="1:24" ht="15">
      <c r="A6" s="133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  <c r="S6" s="115"/>
      <c r="X6">
        <v>14</v>
      </c>
    </row>
    <row r="7" spans="1:36" ht="1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7"/>
      <c r="X7">
        <v>4</v>
      </c>
      <c r="AC7" s="26"/>
      <c r="AD7" s="21"/>
      <c r="AE7" s="5"/>
      <c r="AF7" s="21"/>
      <c r="AG7" s="5"/>
      <c r="AH7" s="21"/>
      <c r="AI7" s="5"/>
      <c r="AJ7" s="26"/>
    </row>
    <row r="8" spans="1:36" ht="15">
      <c r="A8" s="19" t="s">
        <v>0</v>
      </c>
      <c r="B8" s="24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X8">
        <v>15</v>
      </c>
      <c r="AC8" s="5"/>
      <c r="AD8" s="21"/>
      <c r="AE8" s="5"/>
      <c r="AF8" s="21"/>
      <c r="AG8" s="5"/>
      <c r="AH8" s="21"/>
      <c r="AI8" s="5"/>
      <c r="AJ8" s="26"/>
    </row>
    <row r="9" spans="1:36" ht="18.75">
      <c r="A9" s="58"/>
      <c r="B9" s="26"/>
      <c r="C9" s="21"/>
      <c r="D9" s="59"/>
      <c r="E9" s="55">
        <f ca="1">_XLL.ALEA.ENTRE.BORNES($U$2,$V$2)</f>
        <v>118</v>
      </c>
      <c r="F9" s="95" t="s">
        <v>9</v>
      </c>
      <c r="G9" s="55">
        <v>9</v>
      </c>
      <c r="H9" s="95" t="s">
        <v>10</v>
      </c>
      <c r="I9" s="94" t="s">
        <v>11</v>
      </c>
      <c r="J9" s="94"/>
      <c r="K9" s="55"/>
      <c r="L9" s="95"/>
      <c r="M9" s="55">
        <f ca="1">_XLL.ALEA.ENTRE.BORNES($U$2,$V$2)</f>
        <v>162</v>
      </c>
      <c r="N9" s="95" t="s">
        <v>9</v>
      </c>
      <c r="O9" s="55">
        <v>19</v>
      </c>
      <c r="P9" s="95" t="s">
        <v>10</v>
      </c>
      <c r="Q9" s="94" t="s">
        <v>11</v>
      </c>
      <c r="R9" s="26"/>
      <c r="S9" s="60"/>
      <c r="X9">
        <v>2</v>
      </c>
      <c r="AC9" s="5"/>
      <c r="AD9" s="21"/>
      <c r="AE9" s="5"/>
      <c r="AF9" s="21"/>
      <c r="AG9" s="5"/>
      <c r="AH9" s="21"/>
      <c r="AI9" s="5"/>
      <c r="AJ9" s="26"/>
    </row>
    <row r="10" spans="1:36" ht="18.75">
      <c r="A10" s="58"/>
      <c r="B10" s="59"/>
      <c r="C10" s="21"/>
      <c r="D10" s="59"/>
      <c r="E10" s="55">
        <f ca="1">_XLL.ALEA.ENTRE.BORNES($U$2,$V$2)</f>
        <v>178</v>
      </c>
      <c r="F10" s="95" t="s">
        <v>9</v>
      </c>
      <c r="G10" s="55">
        <v>9</v>
      </c>
      <c r="H10" s="95" t="s">
        <v>10</v>
      </c>
      <c r="I10" s="94" t="s">
        <v>11</v>
      </c>
      <c r="J10" s="95"/>
      <c r="K10" s="55"/>
      <c r="L10" s="95"/>
      <c r="M10" s="55">
        <f ca="1">_XLL.ALEA.ENTRE.BORNES($U$2,$V$2)</f>
        <v>188</v>
      </c>
      <c r="N10" s="95" t="s">
        <v>9</v>
      </c>
      <c r="O10" s="55">
        <v>19</v>
      </c>
      <c r="P10" s="95" t="s">
        <v>10</v>
      </c>
      <c r="Q10" s="94" t="s">
        <v>11</v>
      </c>
      <c r="R10" s="59"/>
      <c r="S10" s="60"/>
      <c r="X10">
        <v>11</v>
      </c>
      <c r="AC10" s="5"/>
      <c r="AD10" s="21"/>
      <c r="AE10" s="5"/>
      <c r="AF10" s="21"/>
      <c r="AG10" s="5"/>
      <c r="AH10" s="21"/>
      <c r="AI10" s="5"/>
      <c r="AJ10" s="26"/>
    </row>
    <row r="11" spans="1:36" ht="18.75">
      <c r="A11" s="58"/>
      <c r="B11" s="59"/>
      <c r="C11" s="21"/>
      <c r="D11" s="59"/>
      <c r="E11" s="55">
        <f ca="1">_XLL.ALEA.ENTRE.BORNES($U$2,$V$2)</f>
        <v>101</v>
      </c>
      <c r="F11" s="95" t="s">
        <v>9</v>
      </c>
      <c r="G11" s="55">
        <v>9</v>
      </c>
      <c r="H11" s="95" t="s">
        <v>10</v>
      </c>
      <c r="I11" s="94" t="s">
        <v>11</v>
      </c>
      <c r="J11" s="95"/>
      <c r="K11" s="55"/>
      <c r="L11" s="95"/>
      <c r="M11" s="55">
        <f ca="1">_XLL.ALEA.ENTRE.BORNES($U$2,$V$2)</f>
        <v>151</v>
      </c>
      <c r="N11" s="95" t="s">
        <v>9</v>
      </c>
      <c r="O11" s="55">
        <v>19</v>
      </c>
      <c r="P11" s="95" t="s">
        <v>10</v>
      </c>
      <c r="Q11" s="94" t="s">
        <v>11</v>
      </c>
      <c r="R11" s="59"/>
      <c r="S11" s="60"/>
      <c r="AC11" s="5"/>
      <c r="AD11" s="21"/>
      <c r="AE11" s="5"/>
      <c r="AF11" s="21"/>
      <c r="AG11" s="5"/>
      <c r="AH11" s="21"/>
      <c r="AI11" s="5"/>
      <c r="AJ11" s="26"/>
    </row>
    <row r="12" spans="1:19" ht="18.75">
      <c r="A12" s="58"/>
      <c r="B12" s="59"/>
      <c r="C12" s="21"/>
      <c r="D12" s="59"/>
      <c r="E12" s="55">
        <f ca="1">_XLL.ALEA.ENTRE.BORNES($U$2,$V$2)</f>
        <v>196</v>
      </c>
      <c r="F12" s="95" t="s">
        <v>9</v>
      </c>
      <c r="G12" s="55">
        <v>9</v>
      </c>
      <c r="H12" s="95" t="s">
        <v>10</v>
      </c>
      <c r="I12" s="94" t="s">
        <v>11</v>
      </c>
      <c r="J12" s="95"/>
      <c r="K12" s="55"/>
      <c r="L12" s="95"/>
      <c r="M12" s="55">
        <f ca="1">_XLL.ALEA.ENTRE.BORNES($U$2,$V$2)</f>
        <v>32</v>
      </c>
      <c r="N12" s="95" t="s">
        <v>9</v>
      </c>
      <c r="O12" s="55">
        <v>19</v>
      </c>
      <c r="P12" s="95" t="s">
        <v>10</v>
      </c>
      <c r="Q12" s="94" t="s">
        <v>11</v>
      </c>
      <c r="R12" s="59"/>
      <c r="S12" s="60"/>
    </row>
    <row r="13" spans="1:19" ht="18.75">
      <c r="A13" s="58"/>
      <c r="B13" s="59"/>
      <c r="C13" s="21"/>
      <c r="D13" s="59"/>
      <c r="E13" s="55">
        <f ca="1">_XLL.ALEA.ENTRE.BORNES($U$2,$V$2)</f>
        <v>92</v>
      </c>
      <c r="F13" s="95" t="s">
        <v>9</v>
      </c>
      <c r="G13" s="55">
        <v>9</v>
      </c>
      <c r="H13" s="95" t="s">
        <v>10</v>
      </c>
      <c r="I13" s="94" t="s">
        <v>11</v>
      </c>
      <c r="J13" s="95"/>
      <c r="K13" s="55"/>
      <c r="L13" s="95"/>
      <c r="M13" s="55">
        <f ca="1">_XLL.ALEA.ENTRE.BORNES($U$2,$V$2)</f>
        <v>172</v>
      </c>
      <c r="N13" s="95" t="s">
        <v>9</v>
      </c>
      <c r="O13" s="55">
        <v>19</v>
      </c>
      <c r="P13" s="95" t="s">
        <v>10</v>
      </c>
      <c r="Q13" s="94" t="s">
        <v>11</v>
      </c>
      <c r="R13" s="59"/>
      <c r="S13" s="60"/>
    </row>
    <row r="14" spans="1:19" ht="1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</row>
    <row r="15" spans="1:19" ht="15">
      <c r="A15" s="19" t="s">
        <v>2</v>
      </c>
      <c r="B15" s="24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</row>
    <row r="16" spans="1:19" ht="15">
      <c r="A16" s="58"/>
      <c r="B16" s="59"/>
      <c r="C16" s="59"/>
      <c r="D16" s="59"/>
      <c r="E16" s="59"/>
      <c r="F16" s="85" t="s">
        <v>74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86"/>
    </row>
    <row r="17" spans="1:19" ht="15">
      <c r="A17" s="58"/>
      <c r="B17" s="59"/>
      <c r="C17" s="59"/>
      <c r="D17" s="59"/>
      <c r="E17" s="59"/>
      <c r="F17" s="85" t="s">
        <v>75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0"/>
    </row>
    <row r="18" spans="1:19" ht="15">
      <c r="A18" s="58"/>
      <c r="B18" s="59"/>
      <c r="C18" s="59"/>
      <c r="D18" s="59"/>
      <c r="E18" s="59"/>
      <c r="F18" s="85" t="s">
        <v>76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15">
      <c r="A21" s="20" t="s">
        <v>45</v>
      </c>
      <c r="B21" s="25"/>
      <c r="C21" s="56"/>
      <c r="D21" s="11"/>
      <c r="E21" s="11"/>
      <c r="F21" s="11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  <c r="S21" s="114" t="s">
        <v>3</v>
      </c>
    </row>
    <row r="22" spans="1:19" ht="15">
      <c r="A22" s="15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20"/>
      <c r="S22" s="115"/>
    </row>
    <row r="23" spans="1:19" ht="15">
      <c r="A23" s="12"/>
      <c r="B23" s="13"/>
      <c r="C23" s="59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57"/>
    </row>
    <row r="24" spans="1:19" ht="15">
      <c r="A24" s="19" t="s">
        <v>0</v>
      </c>
      <c r="B24" s="24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</row>
    <row r="25" spans="1:19" ht="18.75">
      <c r="A25" s="58"/>
      <c r="B25" s="59"/>
      <c r="C25" s="21"/>
      <c r="D25" s="59"/>
      <c r="E25" s="55">
        <f ca="1">_XLL.ALEA.ENTRE.BORNES($U$2,$V$2)</f>
        <v>81</v>
      </c>
      <c r="F25" s="95" t="s">
        <v>9</v>
      </c>
      <c r="G25" s="55">
        <v>9</v>
      </c>
      <c r="H25" s="95" t="s">
        <v>10</v>
      </c>
      <c r="I25" s="94" t="s">
        <v>11</v>
      </c>
      <c r="J25" s="94"/>
      <c r="K25" s="55"/>
      <c r="L25" s="95"/>
      <c r="M25" s="55">
        <f ca="1">_XLL.ALEA.ENTRE.BORNES($U$2,$V$2)</f>
        <v>226</v>
      </c>
      <c r="N25" s="95" t="s">
        <v>9</v>
      </c>
      <c r="O25" s="55">
        <v>19</v>
      </c>
      <c r="P25" s="95" t="s">
        <v>10</v>
      </c>
      <c r="Q25" s="94" t="s">
        <v>11</v>
      </c>
      <c r="R25" s="59"/>
      <c r="S25" s="60"/>
    </row>
    <row r="26" spans="1:19" ht="18.75">
      <c r="A26" s="58"/>
      <c r="B26" s="59"/>
      <c r="C26" s="21"/>
      <c r="D26" s="59"/>
      <c r="E26" s="55">
        <f ca="1">_XLL.ALEA.ENTRE.BORNES($U$2,$V$2)</f>
        <v>150</v>
      </c>
      <c r="F26" s="95" t="s">
        <v>9</v>
      </c>
      <c r="G26" s="55">
        <v>9</v>
      </c>
      <c r="H26" s="95" t="s">
        <v>10</v>
      </c>
      <c r="I26" s="94" t="s">
        <v>11</v>
      </c>
      <c r="J26" s="95"/>
      <c r="K26" s="55"/>
      <c r="L26" s="95"/>
      <c r="M26" s="55">
        <f ca="1">_XLL.ALEA.ENTRE.BORNES($U$2,$V$2)</f>
        <v>127</v>
      </c>
      <c r="N26" s="95" t="s">
        <v>9</v>
      </c>
      <c r="O26" s="55">
        <v>19</v>
      </c>
      <c r="P26" s="95" t="s">
        <v>10</v>
      </c>
      <c r="Q26" s="94" t="s">
        <v>11</v>
      </c>
      <c r="R26" s="59"/>
      <c r="S26" s="60"/>
    </row>
    <row r="27" spans="1:19" ht="18.75">
      <c r="A27" s="58"/>
      <c r="B27" s="59"/>
      <c r="C27" s="21"/>
      <c r="D27" s="59"/>
      <c r="E27" s="55">
        <f ca="1">_XLL.ALEA.ENTRE.BORNES($U$2,$V$2)</f>
        <v>206</v>
      </c>
      <c r="F27" s="95" t="s">
        <v>9</v>
      </c>
      <c r="G27" s="55">
        <v>9</v>
      </c>
      <c r="H27" s="95" t="s">
        <v>10</v>
      </c>
      <c r="I27" s="94" t="s">
        <v>11</v>
      </c>
      <c r="J27" s="95"/>
      <c r="K27" s="55"/>
      <c r="L27" s="95"/>
      <c r="M27" s="55">
        <f ca="1">_XLL.ALEA.ENTRE.BORNES($U$2,$V$2)</f>
        <v>61</v>
      </c>
      <c r="N27" s="95" t="s">
        <v>9</v>
      </c>
      <c r="O27" s="55">
        <v>19</v>
      </c>
      <c r="P27" s="95" t="s">
        <v>10</v>
      </c>
      <c r="Q27" s="94" t="s">
        <v>11</v>
      </c>
      <c r="R27" s="59"/>
      <c r="S27" s="60"/>
    </row>
    <row r="28" spans="1:19" ht="18.75">
      <c r="A28" s="58"/>
      <c r="B28" s="59"/>
      <c r="C28" s="21"/>
      <c r="D28" s="59"/>
      <c r="E28" s="55">
        <f ca="1">_XLL.ALEA.ENTRE.BORNES($U$2,$V$2)</f>
        <v>52</v>
      </c>
      <c r="F28" s="95" t="s">
        <v>9</v>
      </c>
      <c r="G28" s="55">
        <v>9</v>
      </c>
      <c r="H28" s="95" t="s">
        <v>10</v>
      </c>
      <c r="I28" s="94" t="s">
        <v>11</v>
      </c>
      <c r="J28" s="95"/>
      <c r="K28" s="55"/>
      <c r="L28" s="95"/>
      <c r="M28" s="55">
        <f ca="1">_XLL.ALEA.ENTRE.BORNES($U$2,$V$2)</f>
        <v>77</v>
      </c>
      <c r="N28" s="95" t="s">
        <v>9</v>
      </c>
      <c r="O28" s="55">
        <v>19</v>
      </c>
      <c r="P28" s="95" t="s">
        <v>10</v>
      </c>
      <c r="Q28" s="94" t="s">
        <v>11</v>
      </c>
      <c r="R28" s="59"/>
      <c r="S28" s="60"/>
    </row>
    <row r="29" spans="1:19" ht="18.75">
      <c r="A29" s="58"/>
      <c r="B29" s="59"/>
      <c r="C29" s="21"/>
      <c r="D29" s="59"/>
      <c r="E29" s="55">
        <f ca="1">_XLL.ALEA.ENTRE.BORNES($U$2,$V$2)</f>
        <v>108</v>
      </c>
      <c r="F29" s="95" t="s">
        <v>9</v>
      </c>
      <c r="G29" s="55">
        <v>9</v>
      </c>
      <c r="H29" s="95" t="s">
        <v>10</v>
      </c>
      <c r="I29" s="94" t="s">
        <v>11</v>
      </c>
      <c r="J29" s="95"/>
      <c r="K29" s="55"/>
      <c r="L29" s="95"/>
      <c r="M29" s="55">
        <f ca="1">_XLL.ALEA.ENTRE.BORNES($U$2,$V$2)</f>
        <v>125</v>
      </c>
      <c r="N29" s="95" t="s">
        <v>9</v>
      </c>
      <c r="O29" s="55">
        <v>19</v>
      </c>
      <c r="P29" s="95" t="s">
        <v>10</v>
      </c>
      <c r="Q29" s="94" t="s">
        <v>11</v>
      </c>
      <c r="R29" s="59"/>
      <c r="S29" s="60"/>
    </row>
    <row r="30" spans="1:19" ht="1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</row>
    <row r="31" spans="1:19" ht="15">
      <c r="A31" s="19" t="s">
        <v>2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0"/>
    </row>
    <row r="32" spans="1:19" ht="15">
      <c r="A32" s="19"/>
      <c r="B32" s="24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0"/>
    </row>
    <row r="33" spans="1:19" ht="15">
      <c r="A33" s="58"/>
      <c r="B33" s="59"/>
      <c r="C33" s="59"/>
      <c r="D33" s="59"/>
      <c r="E33" s="59" t="s">
        <v>77</v>
      </c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0"/>
    </row>
    <row r="34" spans="1:19" ht="15">
      <c r="A34" s="58"/>
      <c r="B34" s="59"/>
      <c r="C34" s="59"/>
      <c r="D34" s="59"/>
      <c r="E34" s="59">
        <v>37</v>
      </c>
      <c r="F34" s="59"/>
      <c r="G34" s="59"/>
      <c r="H34" s="59"/>
      <c r="I34" s="96">
        <v>46</v>
      </c>
      <c r="J34" s="59"/>
      <c r="K34" s="59"/>
      <c r="L34" s="59">
        <v>55</v>
      </c>
      <c r="M34" s="59"/>
      <c r="N34" s="59"/>
      <c r="O34" s="59">
        <v>67</v>
      </c>
      <c r="P34" s="59"/>
      <c r="Q34" s="59">
        <v>73</v>
      </c>
      <c r="R34" s="59"/>
      <c r="S34" s="60"/>
    </row>
    <row r="35" spans="1:19" ht="15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</row>
    <row r="36" spans="1:19" ht="15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7"/>
    </row>
    <row r="39" spans="1:19" ht="15">
      <c r="A39" s="19" t="s">
        <v>12</v>
      </c>
      <c r="B39" s="24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0"/>
    </row>
    <row r="40" spans="1:19" ht="15" customHeigh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</row>
    <row r="41" spans="1:19" ht="1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</row>
    <row r="42" spans="1:19" ht="1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</row>
    <row r="43" spans="1:19" ht="1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</row>
    <row r="44" spans="1:19" ht="15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</row>
    <row r="45" spans="1:19" ht="15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0"/>
    </row>
    <row r="46" spans="1:19" ht="15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60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0">
    <mergeCell ref="A6:R6"/>
    <mergeCell ref="B22:R22"/>
    <mergeCell ref="A1:A4"/>
    <mergeCell ref="B1:R2"/>
    <mergeCell ref="S1:S4"/>
    <mergeCell ref="C4:R4"/>
    <mergeCell ref="A5:R5"/>
    <mergeCell ref="J3:R3"/>
    <mergeCell ref="S5:S6"/>
    <mergeCell ref="S21:S22"/>
  </mergeCells>
  <conditionalFormatting sqref="X5:Z5">
    <cfRule type="expression" priority="1" dxfId="5" stopIfTrue="1">
      <formula>OR(COUNTA($A$2:$C$2)&lt;&gt;3,$A$2&gt;($C$2-$B$2+1))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20"/>
  <dimension ref="A1:AA50"/>
  <sheetViews>
    <sheetView zoomScalePageLayoutView="0" workbookViewId="0" topLeftCell="A1">
      <selection activeCell="AA5" sqref="AA5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2.8515625" style="0" customWidth="1"/>
    <col min="4" max="4" width="1.7109375" style="0" customWidth="1"/>
    <col min="5" max="5" width="6.7109375" style="65" customWidth="1"/>
    <col min="6" max="6" width="1.8515625" style="0" customWidth="1"/>
    <col min="7" max="7" width="7.00390625" style="82" customWidth="1"/>
    <col min="8" max="8" width="2.421875" style="0" customWidth="1"/>
    <col min="9" max="9" width="4.8515625" style="0" customWidth="1"/>
    <col min="10" max="11" width="1.28515625" style="0" customWidth="1"/>
    <col min="12" max="12" width="0.85546875" style="0" customWidth="1"/>
    <col min="13" max="13" width="6.7109375" style="65" customWidth="1"/>
    <col min="14" max="14" width="2.00390625" style="0" customWidth="1"/>
    <col min="15" max="15" width="6.8515625" style="82" customWidth="1"/>
    <col min="16" max="16" width="2.28125" style="0" customWidth="1"/>
    <col min="17" max="17" width="5.7109375" style="0" customWidth="1"/>
    <col min="18" max="18" width="1.57421875" style="0" customWidth="1"/>
    <col min="19" max="19" width="14.28125" style="0" customWidth="1"/>
    <col min="20" max="20" width="26.00390625" style="0" customWidth="1"/>
    <col min="21" max="21" width="7.28125" style="0" customWidth="1"/>
    <col min="22" max="22" width="6.421875" style="0" customWidth="1"/>
    <col min="23" max="28" width="11.421875" style="0" customWidth="1"/>
  </cols>
  <sheetData>
    <row r="1" spans="1:22" ht="15.75" customHeight="1">
      <c r="A1" s="109"/>
      <c r="B1" s="125" t="s">
        <v>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7"/>
      <c r="S1" s="121" t="s">
        <v>23</v>
      </c>
      <c r="T1" s="22" t="s">
        <v>5</v>
      </c>
      <c r="U1" s="23" t="s">
        <v>4</v>
      </c>
      <c r="V1" s="23" t="s">
        <v>6</v>
      </c>
    </row>
    <row r="2" spans="1:22" ht="15" customHeight="1">
      <c r="A2" s="110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  <c r="S2" s="122"/>
      <c r="T2" t="s">
        <v>7</v>
      </c>
      <c r="U2">
        <v>2</v>
      </c>
      <c r="V2">
        <v>49</v>
      </c>
    </row>
    <row r="3" spans="1:27" ht="15" customHeight="1">
      <c r="A3" s="110"/>
      <c r="B3" s="5"/>
      <c r="C3" s="32"/>
      <c r="D3" s="32"/>
      <c r="E3" s="73"/>
      <c r="F3" s="32"/>
      <c r="G3" s="75"/>
      <c r="H3" s="32"/>
      <c r="I3" s="32"/>
      <c r="J3" s="112" t="s">
        <v>39</v>
      </c>
      <c r="K3" s="112"/>
      <c r="L3" s="112"/>
      <c r="M3" s="112"/>
      <c r="N3" s="112"/>
      <c r="O3" s="112"/>
      <c r="P3" s="112"/>
      <c r="Q3" s="112"/>
      <c r="R3" s="113"/>
      <c r="S3" s="123"/>
      <c r="T3" t="s">
        <v>8</v>
      </c>
      <c r="U3" s="21">
        <v>10</v>
      </c>
      <c r="V3" s="21">
        <v>15</v>
      </c>
      <c r="Y3">
        <f ca="1">_XLL.ALEA.ENTRE.BORNES($U$4,$V$4)</f>
        <v>2</v>
      </c>
      <c r="AA3">
        <f>CHOOSE(Y3,10,100,1000)</f>
        <v>100</v>
      </c>
    </row>
    <row r="4" spans="1:27" ht="15" customHeight="1">
      <c r="A4" s="111"/>
      <c r="B4" s="38"/>
      <c r="C4" s="131" t="s">
        <v>41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S4" s="124"/>
      <c r="U4">
        <v>1</v>
      </c>
      <c r="V4">
        <v>3</v>
      </c>
      <c r="Y4">
        <f aca="true" ca="1" t="shared" si="0" ref="Y4:Y23">_XLL.ALEA.ENTRE.BORNES($U$4,$V$4)</f>
        <v>3</v>
      </c>
      <c r="AA4">
        <f aca="true" t="shared" si="1" ref="AA4:AA23">CHOOSE(Y4,10,100,1000)</f>
        <v>1000</v>
      </c>
    </row>
    <row r="5" spans="1:27" ht="20.25" customHeight="1">
      <c r="A5" s="134" t="s">
        <v>65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6"/>
      <c r="S5" s="114" t="s">
        <v>3</v>
      </c>
      <c r="Y5">
        <f ca="1" t="shared" si="0"/>
        <v>2</v>
      </c>
      <c r="AA5">
        <f t="shared" si="1"/>
        <v>100</v>
      </c>
    </row>
    <row r="6" spans="1:27" ht="11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  <c r="S6" s="115"/>
      <c r="Y6">
        <f ca="1" t="shared" si="0"/>
        <v>2</v>
      </c>
      <c r="AA6">
        <f t="shared" si="1"/>
        <v>100</v>
      </c>
    </row>
    <row r="7" spans="1:27" ht="15">
      <c r="A7" s="42"/>
      <c r="B7" s="5"/>
      <c r="C7" s="5"/>
      <c r="D7" s="5"/>
      <c r="E7" s="67"/>
      <c r="F7" s="5"/>
      <c r="G7" s="76"/>
      <c r="H7" s="5"/>
      <c r="I7" s="5"/>
      <c r="J7" s="5"/>
      <c r="K7" s="5"/>
      <c r="L7" s="5"/>
      <c r="M7" s="67"/>
      <c r="N7" s="5"/>
      <c r="O7" s="76"/>
      <c r="P7" s="5"/>
      <c r="Q7" s="5"/>
      <c r="R7" s="5"/>
      <c r="S7" s="41"/>
      <c r="Y7">
        <f ca="1" t="shared" si="0"/>
        <v>2</v>
      </c>
      <c r="AA7">
        <f t="shared" si="1"/>
        <v>100</v>
      </c>
    </row>
    <row r="8" spans="1:27" ht="15">
      <c r="A8" s="19" t="s">
        <v>0</v>
      </c>
      <c r="B8" s="24"/>
      <c r="C8" s="5"/>
      <c r="D8" s="5"/>
      <c r="E8" s="67"/>
      <c r="F8" s="5"/>
      <c r="G8" s="76"/>
      <c r="H8" s="5"/>
      <c r="I8" s="5"/>
      <c r="J8" s="5"/>
      <c r="K8" s="5"/>
      <c r="L8" s="5"/>
      <c r="M8" s="67"/>
      <c r="N8" s="5"/>
      <c r="O8" s="76"/>
      <c r="P8" s="5"/>
      <c r="Q8" s="5"/>
      <c r="R8" s="5"/>
      <c r="S8" s="43"/>
      <c r="Y8">
        <f ca="1" t="shared" si="0"/>
        <v>2</v>
      </c>
      <c r="AA8">
        <f t="shared" si="1"/>
        <v>100</v>
      </c>
    </row>
    <row r="9" spans="1:27" ht="18.75">
      <c r="A9" s="42"/>
      <c r="B9" s="26"/>
      <c r="C9" s="5"/>
      <c r="D9" s="5"/>
      <c r="E9" s="62">
        <f ca="1">_XLL.ALEA.ENTRE.BORNES($U$2,$V$2)+(0.1*_XLL.ALEA.ENTRE.BORNES($U$2,$V$2))</f>
        <v>13.2</v>
      </c>
      <c r="F9" s="35" t="s">
        <v>17</v>
      </c>
      <c r="G9" s="63">
        <f>$AA4</f>
        <v>1000</v>
      </c>
      <c r="H9" s="35" t="s">
        <v>10</v>
      </c>
      <c r="I9" s="34" t="s">
        <v>11</v>
      </c>
      <c r="J9" s="34"/>
      <c r="K9" s="52"/>
      <c r="L9" s="35"/>
      <c r="M9" s="62">
        <f ca="1">_XLL.ALEA.ENTRE.BORNES($U$2,$V$2)+(0.1*_XLL.ALEA.ENTRE.BORNES($U$2,$V$2))</f>
        <v>18.5</v>
      </c>
      <c r="N9" s="35" t="s">
        <v>17</v>
      </c>
      <c r="O9" s="63">
        <f>$AA9</f>
        <v>10</v>
      </c>
      <c r="P9" s="35" t="s">
        <v>10</v>
      </c>
      <c r="Q9" s="34" t="s">
        <v>11</v>
      </c>
      <c r="R9" s="26"/>
      <c r="S9" s="43"/>
      <c r="Y9">
        <f ca="1" t="shared" si="0"/>
        <v>1</v>
      </c>
      <c r="AA9">
        <f t="shared" si="1"/>
        <v>10</v>
      </c>
    </row>
    <row r="10" spans="1:27" ht="18.75">
      <c r="A10" s="42"/>
      <c r="B10" s="5"/>
      <c r="C10" s="5"/>
      <c r="D10" s="5"/>
      <c r="E10" s="62">
        <f ca="1">_XLL.ALEA.ENTRE.BORNES($U$2,$V$2)+(0.1*_XLL.ALEA.ENTRE.BORNES($U$2,$V$2))</f>
        <v>30.2</v>
      </c>
      <c r="F10" s="35" t="s">
        <v>17</v>
      </c>
      <c r="G10" s="63">
        <f>$AA5</f>
        <v>100</v>
      </c>
      <c r="H10" s="35" t="s">
        <v>10</v>
      </c>
      <c r="I10" s="34" t="s">
        <v>11</v>
      </c>
      <c r="J10" s="35"/>
      <c r="K10" s="52"/>
      <c r="L10" s="35"/>
      <c r="M10" s="62">
        <f ca="1">_XLL.ALEA.ENTRE.BORNES($U$2,$V$2)+(0.1*_XLL.ALEA.ENTRE.BORNES($U$2,$V$2))</f>
        <v>15.8</v>
      </c>
      <c r="N10" s="35" t="s">
        <v>17</v>
      </c>
      <c r="O10" s="63">
        <f>$AA10</f>
        <v>10</v>
      </c>
      <c r="P10" s="35" t="s">
        <v>10</v>
      </c>
      <c r="Q10" s="34" t="s">
        <v>11</v>
      </c>
      <c r="R10" s="5"/>
      <c r="S10" s="43"/>
      <c r="Y10">
        <f ca="1" t="shared" si="0"/>
        <v>1</v>
      </c>
      <c r="AA10">
        <f t="shared" si="1"/>
        <v>10</v>
      </c>
    </row>
    <row r="11" spans="1:27" ht="18.75">
      <c r="A11" s="42"/>
      <c r="B11" s="5"/>
      <c r="C11" s="5"/>
      <c r="D11" s="5"/>
      <c r="E11" s="62">
        <f ca="1">_XLL.ALEA.ENTRE.BORNES($U$2,$V$2)+(0.1*_XLL.ALEA.ENTRE.BORNES($U$2,$V$2))</f>
        <v>24.3</v>
      </c>
      <c r="F11" s="35" t="s">
        <v>17</v>
      </c>
      <c r="G11" s="63">
        <f>$AA6</f>
        <v>100</v>
      </c>
      <c r="H11" s="35" t="s">
        <v>10</v>
      </c>
      <c r="I11" s="34" t="s">
        <v>11</v>
      </c>
      <c r="J11" s="35"/>
      <c r="K11" s="52"/>
      <c r="L11" s="35"/>
      <c r="M11" s="62">
        <f ca="1">_XLL.ALEA.ENTRE.BORNES($U$2,$V$2)+(0.1*_XLL.ALEA.ENTRE.BORNES($U$2,$V$2))</f>
        <v>7.6</v>
      </c>
      <c r="N11" s="35" t="s">
        <v>17</v>
      </c>
      <c r="O11" s="63">
        <f>$AA11</f>
        <v>1000</v>
      </c>
      <c r="P11" s="35" t="s">
        <v>10</v>
      </c>
      <c r="Q11" s="34" t="s">
        <v>11</v>
      </c>
      <c r="R11" s="5"/>
      <c r="S11" s="43"/>
      <c r="Y11">
        <f ca="1" t="shared" si="0"/>
        <v>3</v>
      </c>
      <c r="AA11">
        <f t="shared" si="1"/>
        <v>1000</v>
      </c>
    </row>
    <row r="12" spans="1:27" ht="18.75">
      <c r="A12" s="42"/>
      <c r="B12" s="5"/>
      <c r="C12" s="5"/>
      <c r="D12" s="5"/>
      <c r="E12" s="62">
        <f ca="1">_XLL.ALEA.ENTRE.BORNES($U$2,$V$2)+(0.1*_XLL.ALEA.ENTRE.BORNES($U$2,$V$2))</f>
        <v>40.9</v>
      </c>
      <c r="F12" s="35" t="s">
        <v>17</v>
      </c>
      <c r="G12" s="63">
        <f>$AA7</f>
        <v>100</v>
      </c>
      <c r="H12" s="35" t="s">
        <v>10</v>
      </c>
      <c r="I12" s="34" t="s">
        <v>11</v>
      </c>
      <c r="J12" s="35"/>
      <c r="K12" s="52"/>
      <c r="L12" s="35"/>
      <c r="M12" s="62">
        <f ca="1">_XLL.ALEA.ENTRE.BORNES($U$2,$V$2)+(0.1*_XLL.ALEA.ENTRE.BORNES($U$2,$V$2))</f>
        <v>21</v>
      </c>
      <c r="N12" s="35" t="s">
        <v>17</v>
      </c>
      <c r="O12" s="63">
        <f>$AA12</f>
        <v>100</v>
      </c>
      <c r="P12" s="35" t="s">
        <v>10</v>
      </c>
      <c r="Q12" s="34" t="s">
        <v>11</v>
      </c>
      <c r="R12" s="5"/>
      <c r="S12" s="43"/>
      <c r="Y12">
        <f ca="1" t="shared" si="0"/>
        <v>2</v>
      </c>
      <c r="AA12">
        <f t="shared" si="1"/>
        <v>100</v>
      </c>
    </row>
    <row r="13" spans="1:27" ht="18.75">
      <c r="A13" s="42"/>
      <c r="B13" s="5"/>
      <c r="C13" s="5"/>
      <c r="D13" s="5"/>
      <c r="E13" s="62">
        <f ca="1">_XLL.ALEA.ENTRE.BORNES($U$2,$V$2)+(0.1*_XLL.ALEA.ENTRE.BORNES($U$2,$V$2))</f>
        <v>25.5</v>
      </c>
      <c r="F13" s="35" t="s">
        <v>17</v>
      </c>
      <c r="G13" s="63">
        <f>$AA8</f>
        <v>100</v>
      </c>
      <c r="H13" s="35" t="s">
        <v>10</v>
      </c>
      <c r="I13" s="34" t="s">
        <v>11</v>
      </c>
      <c r="J13" s="35"/>
      <c r="K13" s="52"/>
      <c r="L13" s="35"/>
      <c r="M13" s="62">
        <f ca="1">_XLL.ALEA.ENTRE.BORNES($U$2,$V$2)+(0.1*_XLL.ALEA.ENTRE.BORNES($U$2,$V$2))</f>
        <v>34.8</v>
      </c>
      <c r="N13" s="35" t="s">
        <v>17</v>
      </c>
      <c r="O13" s="63">
        <f>$AA13</f>
        <v>100</v>
      </c>
      <c r="P13" s="35" t="s">
        <v>10</v>
      </c>
      <c r="Q13" s="34" t="s">
        <v>11</v>
      </c>
      <c r="R13" s="5"/>
      <c r="S13" s="43"/>
      <c r="Y13">
        <f ca="1" t="shared" si="0"/>
        <v>2</v>
      </c>
      <c r="AA13">
        <f t="shared" si="1"/>
        <v>100</v>
      </c>
    </row>
    <row r="14" spans="1:27" ht="15">
      <c r="A14" s="42"/>
      <c r="B14" s="5"/>
      <c r="C14" s="5"/>
      <c r="D14" s="5"/>
      <c r="E14" s="67"/>
      <c r="F14" s="5"/>
      <c r="G14" s="76"/>
      <c r="H14" s="5"/>
      <c r="I14" s="5"/>
      <c r="J14" s="5"/>
      <c r="K14" s="5"/>
      <c r="L14" s="5"/>
      <c r="M14" s="67"/>
      <c r="N14" s="5"/>
      <c r="O14" s="76"/>
      <c r="P14" s="5"/>
      <c r="Q14" s="5"/>
      <c r="R14" s="5"/>
      <c r="S14" s="43"/>
      <c r="Y14">
        <f ca="1" t="shared" si="0"/>
        <v>2</v>
      </c>
      <c r="AA14">
        <f t="shared" si="1"/>
        <v>100</v>
      </c>
    </row>
    <row r="15" spans="1:27" ht="15">
      <c r="A15" s="19" t="s">
        <v>2</v>
      </c>
      <c r="B15" s="24"/>
      <c r="C15" s="5"/>
      <c r="D15" s="5"/>
      <c r="E15" s="67"/>
      <c r="F15" s="5"/>
      <c r="G15" s="76"/>
      <c r="H15" s="5"/>
      <c r="I15" s="5"/>
      <c r="J15" s="5"/>
      <c r="K15" s="5"/>
      <c r="L15" s="5"/>
      <c r="M15" s="67"/>
      <c r="N15" s="5"/>
      <c r="O15" s="76"/>
      <c r="P15" s="5"/>
      <c r="Q15" s="5"/>
      <c r="R15" s="5"/>
      <c r="S15" s="43"/>
      <c r="Y15">
        <f ca="1" t="shared" si="0"/>
        <v>1</v>
      </c>
      <c r="AA15">
        <f t="shared" si="1"/>
        <v>10</v>
      </c>
    </row>
    <row r="16" spans="1:27" ht="15">
      <c r="A16" s="42"/>
      <c r="B16" s="146" t="s">
        <v>150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7"/>
      <c r="Y16">
        <f ca="1" t="shared" si="0"/>
        <v>1</v>
      </c>
      <c r="AA16">
        <f t="shared" si="1"/>
        <v>10</v>
      </c>
    </row>
    <row r="17" spans="1:27" ht="15" customHeight="1">
      <c r="A17" s="42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/>
      <c r="Y17">
        <f ca="1" t="shared" si="0"/>
        <v>2</v>
      </c>
      <c r="AA17">
        <f t="shared" si="1"/>
        <v>100</v>
      </c>
    </row>
    <row r="18" spans="1:27" ht="16.5" customHeight="1">
      <c r="A18" s="42"/>
      <c r="B18" s="35"/>
      <c r="C18" s="100"/>
      <c r="D18" s="100"/>
      <c r="E18" s="156" t="s">
        <v>151</v>
      </c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00"/>
      <c r="S18" s="101"/>
      <c r="Y18">
        <f ca="1" t="shared" si="0"/>
        <v>1</v>
      </c>
      <c r="AA18">
        <f t="shared" si="1"/>
        <v>10</v>
      </c>
    </row>
    <row r="19" spans="1:27" ht="15">
      <c r="A19" s="7"/>
      <c r="B19" s="8"/>
      <c r="C19" s="8"/>
      <c r="D19" s="8"/>
      <c r="E19" s="68"/>
      <c r="F19" s="8"/>
      <c r="G19" s="77"/>
      <c r="H19" s="8"/>
      <c r="I19" s="8"/>
      <c r="J19" s="8"/>
      <c r="K19" s="8"/>
      <c r="L19" s="8"/>
      <c r="M19" s="68"/>
      <c r="N19" s="8"/>
      <c r="O19" s="77"/>
      <c r="P19" s="8"/>
      <c r="Q19" s="8"/>
      <c r="R19" s="8"/>
      <c r="S19" s="9"/>
      <c r="Y19">
        <f ca="1" t="shared" si="0"/>
        <v>2</v>
      </c>
      <c r="AA19">
        <f t="shared" si="1"/>
        <v>100</v>
      </c>
    </row>
    <row r="20" spans="1:27" ht="15">
      <c r="A20" s="16"/>
      <c r="B20" s="17"/>
      <c r="C20" s="17"/>
      <c r="D20" s="17"/>
      <c r="E20" s="69"/>
      <c r="F20" s="17"/>
      <c r="G20" s="78"/>
      <c r="H20" s="17"/>
      <c r="I20" s="17"/>
      <c r="J20" s="17"/>
      <c r="K20" s="17"/>
      <c r="L20" s="17"/>
      <c r="M20" s="69"/>
      <c r="N20" s="17"/>
      <c r="O20" s="78"/>
      <c r="P20" s="17"/>
      <c r="Q20" s="17"/>
      <c r="R20" s="17"/>
      <c r="S20" s="18"/>
      <c r="Y20">
        <f ca="1" t="shared" si="0"/>
        <v>3</v>
      </c>
      <c r="AA20">
        <f t="shared" si="1"/>
        <v>1000</v>
      </c>
    </row>
    <row r="21" spans="1:27" ht="30.75" customHeight="1">
      <c r="A21" s="134" t="s">
        <v>183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6"/>
      <c r="S21" s="39" t="s">
        <v>3</v>
      </c>
      <c r="Y21">
        <f ca="1" t="shared" si="0"/>
        <v>2</v>
      </c>
      <c r="AA21">
        <f t="shared" si="1"/>
        <v>100</v>
      </c>
    </row>
    <row r="22" spans="1:27" ht="15" customHeight="1" hidden="1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9"/>
      <c r="S22" s="10"/>
      <c r="Y22">
        <f ca="1" t="shared" si="0"/>
        <v>1</v>
      </c>
      <c r="AA22">
        <f t="shared" si="1"/>
        <v>10</v>
      </c>
    </row>
    <row r="23" spans="1:27" ht="15">
      <c r="A23" s="30"/>
      <c r="B23" s="11"/>
      <c r="C23" s="40"/>
      <c r="D23" s="11"/>
      <c r="E23" s="74"/>
      <c r="F23" s="11"/>
      <c r="G23" s="79"/>
      <c r="H23" s="11"/>
      <c r="I23" s="11"/>
      <c r="J23" s="11"/>
      <c r="K23" s="11"/>
      <c r="L23" s="11"/>
      <c r="M23" s="74"/>
      <c r="N23" s="11"/>
      <c r="O23" s="79"/>
      <c r="P23" s="11"/>
      <c r="Q23" s="11"/>
      <c r="R23" s="11"/>
      <c r="S23" s="41"/>
      <c r="Y23">
        <f ca="1" t="shared" si="0"/>
        <v>3</v>
      </c>
      <c r="AA23">
        <f t="shared" si="1"/>
        <v>1000</v>
      </c>
    </row>
    <row r="24" spans="1:19" ht="15">
      <c r="A24" s="19" t="s">
        <v>0</v>
      </c>
      <c r="B24" s="24"/>
      <c r="C24" s="5"/>
      <c r="D24" s="5"/>
      <c r="E24" s="67"/>
      <c r="F24" s="5"/>
      <c r="G24" s="76"/>
      <c r="H24" s="5"/>
      <c r="I24" s="5"/>
      <c r="J24" s="5"/>
      <c r="K24" s="5"/>
      <c r="L24" s="5"/>
      <c r="M24" s="67"/>
      <c r="N24" s="5"/>
      <c r="O24" s="76"/>
      <c r="P24" s="5"/>
      <c r="Q24" s="5"/>
      <c r="R24" s="5"/>
      <c r="S24" s="43"/>
    </row>
    <row r="25" spans="1:19" ht="18.75">
      <c r="A25" s="42"/>
      <c r="B25" s="5"/>
      <c r="C25" s="21"/>
      <c r="D25" s="35"/>
      <c r="E25" s="62">
        <f ca="1">_XLL.ALEA.ENTRE.BORNES($U$2,$V$2)+(0.1*_XLL.ALEA.ENTRE.BORNES($U$2,$V$2))</f>
        <v>9.9</v>
      </c>
      <c r="F25" s="35" t="s">
        <v>17</v>
      </c>
      <c r="G25" s="63">
        <f>$AA14</f>
        <v>100</v>
      </c>
      <c r="H25" s="35" t="s">
        <v>10</v>
      </c>
      <c r="I25" s="34" t="s">
        <v>11</v>
      </c>
      <c r="J25" s="34"/>
      <c r="K25" s="52"/>
      <c r="L25" s="35"/>
      <c r="M25" s="62">
        <f ca="1">_XLL.ALEA.ENTRE.BORNES($U$2,$V$2)+(0.1*_XLL.ALEA.ENTRE.BORNES($U$2,$V$2))</f>
        <v>43.8</v>
      </c>
      <c r="N25" s="35" t="s">
        <v>17</v>
      </c>
      <c r="O25" s="63">
        <f>$AA19</f>
        <v>100</v>
      </c>
      <c r="P25" s="35" t="s">
        <v>10</v>
      </c>
      <c r="Q25" s="34" t="s">
        <v>11</v>
      </c>
      <c r="R25" s="5"/>
      <c r="S25" s="43"/>
    </row>
    <row r="26" spans="1:19" ht="18.75">
      <c r="A26" s="42"/>
      <c r="B26" s="5"/>
      <c r="C26" s="21"/>
      <c r="D26" s="35"/>
      <c r="E26" s="62">
        <f ca="1">_XLL.ALEA.ENTRE.BORNES($U$2,$V$2)+(0.1*_XLL.ALEA.ENTRE.BORNES($U$2,$V$2))</f>
        <v>52.4</v>
      </c>
      <c r="F26" s="35" t="s">
        <v>17</v>
      </c>
      <c r="G26" s="63">
        <f>$AA15</f>
        <v>10</v>
      </c>
      <c r="H26" s="35" t="s">
        <v>10</v>
      </c>
      <c r="I26" s="34" t="s">
        <v>11</v>
      </c>
      <c r="J26" s="35"/>
      <c r="K26" s="52"/>
      <c r="L26" s="35"/>
      <c r="M26" s="62">
        <f ca="1">_XLL.ALEA.ENTRE.BORNES($U$2,$V$2)+(0.1*_XLL.ALEA.ENTRE.BORNES($U$2,$V$2))</f>
        <v>43.9</v>
      </c>
      <c r="N26" s="35" t="s">
        <v>17</v>
      </c>
      <c r="O26" s="63">
        <f>$AA20</f>
        <v>1000</v>
      </c>
      <c r="P26" s="35" t="s">
        <v>10</v>
      </c>
      <c r="Q26" s="34" t="s">
        <v>11</v>
      </c>
      <c r="R26" s="5"/>
      <c r="S26" s="43"/>
    </row>
    <row r="27" spans="1:19" ht="18.75">
      <c r="A27" s="42"/>
      <c r="B27" s="5"/>
      <c r="C27" s="21"/>
      <c r="D27" s="35"/>
      <c r="E27" s="62">
        <f ca="1">_XLL.ALEA.ENTRE.BORNES($U$2,$V$2)+(0.1*_XLL.ALEA.ENTRE.BORNES($U$2,$V$2))</f>
        <v>7.4</v>
      </c>
      <c r="F27" s="35" t="s">
        <v>17</v>
      </c>
      <c r="G27" s="63">
        <f>$AA16</f>
        <v>10</v>
      </c>
      <c r="H27" s="35" t="s">
        <v>10</v>
      </c>
      <c r="I27" s="34" t="s">
        <v>11</v>
      </c>
      <c r="J27" s="35"/>
      <c r="K27" s="52"/>
      <c r="L27" s="35"/>
      <c r="M27" s="62">
        <f ca="1">_XLL.ALEA.ENTRE.BORNES($U$2,$V$2)+(0.1*_XLL.ALEA.ENTRE.BORNES($U$2,$V$2))</f>
        <v>18.6</v>
      </c>
      <c r="N27" s="35" t="s">
        <v>17</v>
      </c>
      <c r="O27" s="63">
        <f>$AA21</f>
        <v>100</v>
      </c>
      <c r="P27" s="35" t="s">
        <v>10</v>
      </c>
      <c r="Q27" s="34" t="s">
        <v>11</v>
      </c>
      <c r="R27" s="5"/>
      <c r="S27" s="43"/>
    </row>
    <row r="28" spans="1:19" ht="18.75">
      <c r="A28" s="42"/>
      <c r="B28" s="5"/>
      <c r="C28" s="21"/>
      <c r="D28" s="35"/>
      <c r="E28" s="62">
        <f ca="1">_XLL.ALEA.ENTRE.BORNES($U$2,$V$2)+(0.1*_XLL.ALEA.ENTRE.BORNES($U$2,$V$2))</f>
        <v>18.2</v>
      </c>
      <c r="F28" s="35" t="s">
        <v>17</v>
      </c>
      <c r="G28" s="63">
        <f>$AA17</f>
        <v>100</v>
      </c>
      <c r="H28" s="35" t="s">
        <v>10</v>
      </c>
      <c r="I28" s="34" t="s">
        <v>11</v>
      </c>
      <c r="J28" s="35"/>
      <c r="K28" s="52"/>
      <c r="L28" s="35"/>
      <c r="M28" s="62">
        <f ca="1">_XLL.ALEA.ENTRE.BORNES($U$2,$V$2)+(0.1*_XLL.ALEA.ENTRE.BORNES($U$2,$V$2))</f>
        <v>23.5</v>
      </c>
      <c r="N28" s="35" t="s">
        <v>17</v>
      </c>
      <c r="O28" s="63">
        <f>$AA22</f>
        <v>10</v>
      </c>
      <c r="P28" s="35" t="s">
        <v>10</v>
      </c>
      <c r="Q28" s="34" t="s">
        <v>11</v>
      </c>
      <c r="R28" s="5"/>
      <c r="S28" s="43"/>
    </row>
    <row r="29" spans="1:19" ht="18.75">
      <c r="A29" s="42"/>
      <c r="B29" s="5"/>
      <c r="C29" s="21"/>
      <c r="D29" s="35"/>
      <c r="E29" s="62">
        <f ca="1">_XLL.ALEA.ENTRE.BORNES($U$2,$V$2)+(0.1*_XLL.ALEA.ENTRE.BORNES($U$2,$V$2))</f>
        <v>35.5</v>
      </c>
      <c r="F29" s="35" t="s">
        <v>17</v>
      </c>
      <c r="G29" s="63">
        <f>$AA18</f>
        <v>10</v>
      </c>
      <c r="H29" s="35" t="s">
        <v>10</v>
      </c>
      <c r="I29" s="34" t="s">
        <v>11</v>
      </c>
      <c r="J29" s="35"/>
      <c r="K29" s="52"/>
      <c r="L29" s="35"/>
      <c r="M29" s="62">
        <f ca="1">_XLL.ALEA.ENTRE.BORNES($U$2,$V$2)+(0.1*_XLL.ALEA.ENTRE.BORNES($U$2,$V$2))</f>
        <v>7.2</v>
      </c>
      <c r="N29" s="35" t="s">
        <v>17</v>
      </c>
      <c r="O29" s="63">
        <f>$AA23</f>
        <v>1000</v>
      </c>
      <c r="P29" s="35" t="s">
        <v>10</v>
      </c>
      <c r="Q29" s="34" t="s">
        <v>11</v>
      </c>
      <c r="R29" s="5"/>
      <c r="S29" s="43"/>
    </row>
    <row r="30" spans="1:19" ht="15">
      <c r="A30" s="42"/>
      <c r="B30" s="5"/>
      <c r="C30" s="5"/>
      <c r="D30" s="5"/>
      <c r="E30" s="67"/>
      <c r="F30" s="5"/>
      <c r="G30" s="76"/>
      <c r="H30" s="5"/>
      <c r="I30" s="5"/>
      <c r="J30" s="5"/>
      <c r="K30" s="5"/>
      <c r="L30" s="5"/>
      <c r="M30" s="67"/>
      <c r="N30" s="5"/>
      <c r="O30" s="76"/>
      <c r="P30" s="5"/>
      <c r="Q30" s="5"/>
      <c r="R30" s="5"/>
      <c r="S30" s="43"/>
    </row>
    <row r="31" spans="1:19" ht="15">
      <c r="A31" s="19" t="s">
        <v>2</v>
      </c>
      <c r="B31" s="5"/>
      <c r="C31" s="5"/>
      <c r="D31" s="5"/>
      <c r="E31" s="67"/>
      <c r="F31" s="5"/>
      <c r="G31" s="76"/>
      <c r="H31" s="5"/>
      <c r="I31" s="5"/>
      <c r="J31" s="5"/>
      <c r="K31" s="5"/>
      <c r="L31" s="5"/>
      <c r="M31" s="67"/>
      <c r="N31" s="5"/>
      <c r="O31" s="76"/>
      <c r="P31" s="5"/>
      <c r="Q31" s="5"/>
      <c r="R31" s="5"/>
      <c r="S31" s="43"/>
    </row>
    <row r="32" spans="1:19" ht="15">
      <c r="A32" s="19"/>
      <c r="B32" s="24"/>
      <c r="C32" s="5"/>
      <c r="D32" s="5"/>
      <c r="E32" s="67"/>
      <c r="F32" s="5"/>
      <c r="G32" s="76"/>
      <c r="H32" s="5"/>
      <c r="I32" s="5"/>
      <c r="J32" s="5"/>
      <c r="K32" s="5"/>
      <c r="L32" s="5"/>
      <c r="M32" s="67"/>
      <c r="N32" s="5"/>
      <c r="O32" s="76"/>
      <c r="P32" s="5"/>
      <c r="Q32" s="5"/>
      <c r="R32" s="5"/>
      <c r="S32" s="43"/>
    </row>
    <row r="33" spans="1:19" ht="15.75" customHeight="1">
      <c r="A33" s="42"/>
      <c r="B33" s="155" t="s">
        <v>152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7"/>
    </row>
    <row r="34" spans="1:19" ht="18.75">
      <c r="A34" s="42"/>
      <c r="B34" s="5"/>
      <c r="C34" s="97"/>
      <c r="D34" s="97"/>
      <c r="E34" s="102"/>
      <c r="F34" s="97"/>
      <c r="G34" s="103"/>
      <c r="H34" s="97"/>
      <c r="I34" s="97"/>
      <c r="J34" s="97"/>
      <c r="K34" s="97"/>
      <c r="L34" s="97"/>
      <c r="M34" s="102"/>
      <c r="N34" s="97"/>
      <c r="O34" s="103"/>
      <c r="P34" s="97"/>
      <c r="Q34" s="97"/>
      <c r="R34" s="97"/>
      <c r="S34" s="31"/>
    </row>
    <row r="35" spans="1:19" ht="18.75">
      <c r="A35" s="42"/>
      <c r="B35" s="99" t="s">
        <v>153</v>
      </c>
      <c r="C35" s="35"/>
      <c r="D35" s="35"/>
      <c r="E35" s="104"/>
      <c r="F35" s="35"/>
      <c r="G35" s="105"/>
      <c r="H35" s="35"/>
      <c r="I35" s="35"/>
      <c r="J35" s="35"/>
      <c r="K35" s="35"/>
      <c r="L35" s="35"/>
      <c r="M35" s="99"/>
      <c r="N35" s="35"/>
      <c r="O35" s="105"/>
      <c r="P35" s="35"/>
      <c r="Q35" s="35"/>
      <c r="R35" s="35"/>
      <c r="S35" s="43"/>
    </row>
    <row r="36" spans="1:19" ht="15">
      <c r="A36" s="42"/>
      <c r="B36" s="5"/>
      <c r="C36" s="5"/>
      <c r="D36" s="5"/>
      <c r="E36" s="67"/>
      <c r="F36" s="5"/>
      <c r="G36" s="76"/>
      <c r="H36" s="5"/>
      <c r="I36" s="5"/>
      <c r="J36" s="5"/>
      <c r="K36" s="5"/>
      <c r="L36" s="5"/>
      <c r="M36" s="67"/>
      <c r="N36" s="5"/>
      <c r="O36" s="76"/>
      <c r="P36" s="5"/>
      <c r="Q36" s="5"/>
      <c r="R36" s="5"/>
      <c r="S36" s="9"/>
    </row>
    <row r="37" spans="1:19" ht="15">
      <c r="A37" s="16"/>
      <c r="B37" s="17"/>
      <c r="C37" s="17"/>
      <c r="D37" s="17"/>
      <c r="E37" s="69"/>
      <c r="F37" s="17"/>
      <c r="G37" s="78"/>
      <c r="H37" s="17"/>
      <c r="I37" s="17"/>
      <c r="J37" s="17"/>
      <c r="K37" s="17"/>
      <c r="L37" s="17"/>
      <c r="M37" s="69"/>
      <c r="N37" s="17"/>
      <c r="O37" s="78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72"/>
      <c r="F38" s="40"/>
      <c r="G38" s="81"/>
      <c r="H38" s="40"/>
      <c r="I38" s="40"/>
      <c r="J38" s="40"/>
      <c r="K38" s="40"/>
      <c r="L38" s="40"/>
      <c r="M38" s="72"/>
      <c r="N38" s="40"/>
      <c r="O38" s="81"/>
      <c r="P38" s="40"/>
      <c r="Q38" s="40"/>
      <c r="R38" s="40"/>
      <c r="S38" s="41"/>
    </row>
    <row r="39" spans="1:19" ht="15">
      <c r="A39" s="19" t="s">
        <v>12</v>
      </c>
      <c r="B39" s="24"/>
      <c r="C39" s="5"/>
      <c r="D39" s="5"/>
      <c r="E39" s="67"/>
      <c r="F39" s="5"/>
      <c r="G39" s="76"/>
      <c r="H39" s="5"/>
      <c r="I39" s="5"/>
      <c r="J39" s="5"/>
      <c r="K39" s="5"/>
      <c r="L39" s="5"/>
      <c r="M39" s="67"/>
      <c r="N39" s="5"/>
      <c r="O39" s="76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67"/>
      <c r="F40" s="5"/>
      <c r="G40" s="76"/>
      <c r="H40" s="5"/>
      <c r="I40" s="5"/>
      <c r="J40" s="5"/>
      <c r="K40" s="5"/>
      <c r="L40" s="5"/>
      <c r="M40" s="67"/>
      <c r="N40" s="5"/>
      <c r="O40" s="76"/>
      <c r="P40" s="5"/>
      <c r="Q40" s="5"/>
      <c r="R40" s="5"/>
      <c r="S40" s="43"/>
    </row>
    <row r="41" spans="1:19" ht="15">
      <c r="A41" s="42"/>
      <c r="B41" s="5"/>
      <c r="C41" s="5"/>
      <c r="D41" s="5"/>
      <c r="E41" s="67"/>
      <c r="F41" s="5"/>
      <c r="G41" s="76"/>
      <c r="H41" s="5"/>
      <c r="I41" s="5"/>
      <c r="J41" s="5"/>
      <c r="K41" s="5"/>
      <c r="L41" s="5"/>
      <c r="M41" s="67"/>
      <c r="N41" s="5"/>
      <c r="O41" s="76"/>
      <c r="P41" s="5"/>
      <c r="Q41" s="5"/>
      <c r="R41" s="5"/>
      <c r="S41" s="43"/>
    </row>
    <row r="42" spans="1:19" ht="15">
      <c r="A42" s="42"/>
      <c r="B42" s="5"/>
      <c r="C42" s="5"/>
      <c r="D42" s="5"/>
      <c r="E42" s="67"/>
      <c r="F42" s="5"/>
      <c r="G42" s="76"/>
      <c r="H42" s="5"/>
      <c r="I42" s="5"/>
      <c r="J42" s="5"/>
      <c r="K42" s="5"/>
      <c r="L42" s="5"/>
      <c r="M42" s="67"/>
      <c r="N42" s="5"/>
      <c r="O42" s="76"/>
      <c r="P42" s="5"/>
      <c r="Q42" s="5"/>
      <c r="R42" s="5"/>
      <c r="S42" s="43"/>
    </row>
    <row r="43" spans="1:19" ht="15">
      <c r="A43" s="42"/>
      <c r="B43" s="5"/>
      <c r="C43" s="5"/>
      <c r="D43" s="5"/>
      <c r="E43" s="67"/>
      <c r="F43" s="5"/>
      <c r="G43" s="76"/>
      <c r="H43" s="5"/>
      <c r="I43" s="5"/>
      <c r="J43" s="5"/>
      <c r="K43" s="5"/>
      <c r="L43" s="5"/>
      <c r="M43" s="67"/>
      <c r="N43" s="5"/>
      <c r="O43" s="76"/>
      <c r="P43" s="5"/>
      <c r="Q43" s="5"/>
      <c r="R43" s="5"/>
      <c r="S43" s="43"/>
    </row>
    <row r="44" spans="1:19" ht="15">
      <c r="A44" s="42"/>
      <c r="B44" s="5"/>
      <c r="C44" s="5"/>
      <c r="D44" s="5"/>
      <c r="E44" s="67"/>
      <c r="F44" s="5"/>
      <c r="G44" s="76"/>
      <c r="H44" s="5"/>
      <c r="I44" s="5"/>
      <c r="J44" s="5"/>
      <c r="K44" s="5"/>
      <c r="L44" s="5"/>
      <c r="M44" s="67"/>
      <c r="N44" s="5"/>
      <c r="O44" s="76"/>
      <c r="P44" s="5"/>
      <c r="Q44" s="5"/>
      <c r="R44" s="5"/>
      <c r="S44" s="43"/>
    </row>
    <row r="45" spans="1:19" ht="15">
      <c r="A45" s="42"/>
      <c r="B45" s="5"/>
      <c r="C45" s="5"/>
      <c r="D45" s="5"/>
      <c r="E45" s="67"/>
      <c r="F45" s="5"/>
      <c r="G45" s="76"/>
      <c r="H45" s="5"/>
      <c r="I45" s="5"/>
      <c r="J45" s="5"/>
      <c r="K45" s="5"/>
      <c r="L45" s="5"/>
      <c r="M45" s="67"/>
      <c r="N45" s="5"/>
      <c r="O45" s="76"/>
      <c r="P45" s="5"/>
      <c r="Q45" s="5"/>
      <c r="R45" s="5"/>
      <c r="S45" s="43"/>
    </row>
    <row r="46" spans="1:19" ht="15">
      <c r="A46" s="42"/>
      <c r="B46" s="5"/>
      <c r="C46" s="5"/>
      <c r="D46" s="5"/>
      <c r="E46" s="67"/>
      <c r="F46" s="5"/>
      <c r="G46" s="76"/>
      <c r="H46" s="5"/>
      <c r="I46" s="5"/>
      <c r="J46" s="5"/>
      <c r="K46" s="5"/>
      <c r="L46" s="5"/>
      <c r="M46" s="67"/>
      <c r="N46" s="5"/>
      <c r="O46" s="76"/>
      <c r="P46" s="5"/>
      <c r="Q46" s="5"/>
      <c r="R46" s="5"/>
      <c r="S46" s="43"/>
    </row>
    <row r="47" spans="1:19" ht="15">
      <c r="A47" s="7"/>
      <c r="B47" s="8"/>
      <c r="C47" s="8"/>
      <c r="D47" s="8"/>
      <c r="E47" s="68"/>
      <c r="F47" s="8"/>
      <c r="G47" s="77"/>
      <c r="H47" s="8"/>
      <c r="I47" s="8"/>
      <c r="J47" s="8"/>
      <c r="K47" s="8"/>
      <c r="L47" s="8"/>
      <c r="M47" s="68"/>
      <c r="N47" s="8"/>
      <c r="O47" s="77"/>
      <c r="P47" s="8"/>
      <c r="Q47" s="8"/>
      <c r="R47" s="8"/>
      <c r="S47" s="9"/>
    </row>
    <row r="48" spans="1:19" ht="15">
      <c r="A48" s="4"/>
      <c r="B48" s="5"/>
      <c r="C48" s="5"/>
      <c r="D48" s="5"/>
      <c r="E48" s="67"/>
      <c r="F48" s="5"/>
      <c r="G48" s="76"/>
      <c r="H48" s="5"/>
      <c r="I48" s="5"/>
      <c r="J48" s="5"/>
      <c r="K48" s="5"/>
      <c r="L48" s="5"/>
      <c r="M48" s="67"/>
      <c r="N48" s="5"/>
      <c r="O48" s="76"/>
      <c r="P48" s="5"/>
      <c r="Q48" s="5"/>
      <c r="R48" s="5"/>
      <c r="S48" s="6"/>
    </row>
    <row r="49" spans="1:19" ht="15">
      <c r="A49" s="4"/>
      <c r="B49" s="5"/>
      <c r="C49" s="5"/>
      <c r="D49" s="5"/>
      <c r="E49" s="67"/>
      <c r="F49" s="5"/>
      <c r="G49" s="76"/>
      <c r="H49" s="5"/>
      <c r="I49" s="5"/>
      <c r="J49" s="5"/>
      <c r="K49" s="5"/>
      <c r="L49" s="5"/>
      <c r="M49" s="67"/>
      <c r="N49" s="5"/>
      <c r="O49" s="76"/>
      <c r="P49" s="5"/>
      <c r="Q49" s="5"/>
      <c r="R49" s="5"/>
      <c r="S49" s="6"/>
    </row>
    <row r="50" spans="1:19" ht="15">
      <c r="A50" s="7"/>
      <c r="B50" s="8"/>
      <c r="C50" s="8"/>
      <c r="D50" s="8"/>
      <c r="E50" s="68"/>
      <c r="F50" s="8"/>
      <c r="G50" s="77"/>
      <c r="H50" s="8"/>
      <c r="I50" s="8"/>
      <c r="J50" s="8"/>
      <c r="K50" s="8"/>
      <c r="L50" s="8"/>
      <c r="M50" s="68"/>
      <c r="N50" s="8"/>
      <c r="O50" s="77"/>
      <c r="P50" s="8"/>
      <c r="Q50" s="8"/>
      <c r="R50" s="8"/>
      <c r="S50" s="9"/>
    </row>
  </sheetData>
  <sheetProtection/>
  <mergeCells count="11">
    <mergeCell ref="A5:R6"/>
    <mergeCell ref="E18:Q18"/>
    <mergeCell ref="B33:S33"/>
    <mergeCell ref="A21:R22"/>
    <mergeCell ref="B16:S17"/>
    <mergeCell ref="J3:R3"/>
    <mergeCell ref="S5:S6"/>
    <mergeCell ref="A1:A4"/>
    <mergeCell ref="B1:R2"/>
    <mergeCell ref="S1:S4"/>
    <mergeCell ref="C4:R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21"/>
  <dimension ref="A1:Z50"/>
  <sheetViews>
    <sheetView zoomScalePageLayoutView="0" workbookViewId="0" topLeftCell="A8">
      <selection activeCell="S25" sqref="S25"/>
    </sheetView>
  </sheetViews>
  <sheetFormatPr defaultColWidth="11.421875" defaultRowHeight="15"/>
  <cols>
    <col min="1" max="1" width="9.00390625" style="0" customWidth="1"/>
    <col min="2" max="2" width="4.28125" style="0" customWidth="1"/>
    <col min="3" max="3" width="2.00390625" style="0" customWidth="1"/>
    <col min="4" max="4" width="2.421875" style="0" customWidth="1"/>
    <col min="5" max="5" width="2.8515625" style="0" customWidth="1"/>
    <col min="6" max="6" width="5.28125" style="0" customWidth="1"/>
    <col min="7" max="7" width="2.8515625" style="0" customWidth="1"/>
    <col min="8" max="8" width="3.8515625" style="0" customWidth="1"/>
    <col min="9" max="9" width="6.7109375" style="0" customWidth="1"/>
    <col min="10" max="10" width="3.8515625" style="0" customWidth="1"/>
    <col min="11" max="11" width="2.00390625" style="0" customWidth="1"/>
    <col min="12" max="12" width="2.57421875" style="0" customWidth="1"/>
    <col min="13" max="13" width="2.7109375" style="0" customWidth="1"/>
    <col min="14" max="14" width="5.421875" style="0" customWidth="1"/>
    <col min="15" max="15" width="2.7109375" style="0" customWidth="1"/>
    <col min="16" max="16" width="4.00390625" style="0" customWidth="1"/>
    <col min="17" max="17" width="4.7109375" style="0" customWidth="1"/>
    <col min="18" max="18" width="3.28125" style="0" customWidth="1"/>
    <col min="19" max="19" width="15.710937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7" width="0" style="0" hidden="1" customWidth="1"/>
  </cols>
  <sheetData>
    <row r="1" spans="1:22" ht="15.75" customHeight="1">
      <c r="A1" s="109"/>
      <c r="B1" s="125" t="s">
        <v>1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9"/>
      <c r="S1" s="121" t="s">
        <v>24</v>
      </c>
      <c r="T1" s="22" t="s">
        <v>5</v>
      </c>
      <c r="U1" s="23" t="s">
        <v>4</v>
      </c>
      <c r="V1" s="23" t="s">
        <v>6</v>
      </c>
    </row>
    <row r="2" spans="1:22" ht="15" customHeight="1">
      <c r="A2" s="110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2"/>
      <c r="S2" s="122"/>
      <c r="T2" t="s">
        <v>7</v>
      </c>
      <c r="U2">
        <v>12</v>
      </c>
      <c r="V2">
        <v>99</v>
      </c>
    </row>
    <row r="3" spans="1:26" ht="15" customHeight="1">
      <c r="A3" s="110"/>
      <c r="B3" s="5"/>
      <c r="C3" s="32"/>
      <c r="D3" s="32"/>
      <c r="E3" s="32"/>
      <c r="F3" s="32"/>
      <c r="G3" s="32"/>
      <c r="H3" s="32"/>
      <c r="I3" s="32"/>
      <c r="J3" s="112" t="s">
        <v>39</v>
      </c>
      <c r="K3" s="112"/>
      <c r="L3" s="112"/>
      <c r="M3" s="112"/>
      <c r="N3" s="112"/>
      <c r="O3" s="112"/>
      <c r="P3" s="112"/>
      <c r="Q3" s="112"/>
      <c r="R3" s="113"/>
      <c r="S3" s="123"/>
      <c r="T3" t="s">
        <v>8</v>
      </c>
      <c r="U3" s="21">
        <v>2</v>
      </c>
      <c r="V3" s="21">
        <v>9</v>
      </c>
      <c r="X3">
        <f ca="1">_XLL.ALEA.ENTRE.BORNES($U$3,$V$3)</f>
        <v>4</v>
      </c>
      <c r="Y3">
        <f ca="1">_XLL.ALEA.ENTRE.BORNES($U$3,$V$3)</f>
        <v>2</v>
      </c>
      <c r="Z3">
        <f aca="true" t="shared" si="0" ref="Z3:Z8">X3*Y3</f>
        <v>8</v>
      </c>
    </row>
    <row r="4" spans="1:26" ht="15" customHeight="1">
      <c r="A4" s="111"/>
      <c r="B4" s="38"/>
      <c r="C4" s="131" t="s">
        <v>41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S4" s="124"/>
      <c r="U4">
        <v>1</v>
      </c>
      <c r="X4">
        <f aca="true" ca="1" t="shared" si="1" ref="X4:Y19">_XLL.ALEA.ENTRE.BORNES($U$3,$V$3)</f>
        <v>8</v>
      </c>
      <c r="Y4">
        <f ca="1" t="shared" si="1"/>
        <v>8</v>
      </c>
      <c r="Z4">
        <f t="shared" si="0"/>
        <v>64</v>
      </c>
    </row>
    <row r="5" spans="1:26" ht="20.25" customHeight="1">
      <c r="A5" s="134" t="s">
        <v>66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6"/>
      <c r="S5" s="114" t="s">
        <v>3</v>
      </c>
      <c r="X5">
        <f ca="1" t="shared" si="1"/>
        <v>7</v>
      </c>
      <c r="Y5">
        <f ca="1" t="shared" si="1"/>
        <v>6</v>
      </c>
      <c r="Z5">
        <f t="shared" si="0"/>
        <v>42</v>
      </c>
    </row>
    <row r="6" spans="1:26" ht="11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  <c r="S6" s="115"/>
      <c r="X6">
        <f ca="1" t="shared" si="1"/>
        <v>3</v>
      </c>
      <c r="Y6">
        <f ca="1" t="shared" si="1"/>
        <v>4</v>
      </c>
      <c r="Z6">
        <f t="shared" si="0"/>
        <v>12</v>
      </c>
    </row>
    <row r="7" spans="1:26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  <c r="X7">
        <f ca="1" t="shared" si="1"/>
        <v>3</v>
      </c>
      <c r="Y7">
        <f ca="1" t="shared" si="1"/>
        <v>4</v>
      </c>
      <c r="Z7">
        <f t="shared" si="0"/>
        <v>12</v>
      </c>
    </row>
    <row r="8" spans="1:26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  <c r="X8">
        <f ca="1" t="shared" si="1"/>
        <v>9</v>
      </c>
      <c r="Y8">
        <f ca="1" t="shared" si="1"/>
        <v>2</v>
      </c>
      <c r="Z8">
        <f t="shared" si="0"/>
        <v>18</v>
      </c>
    </row>
    <row r="9" spans="1:26" ht="18.75">
      <c r="A9" s="42"/>
      <c r="B9" s="33">
        <f ca="1">Z3+_XLL.ALEA.ENTRE.BORNES($U$4,$Y3-1)</f>
        <v>9</v>
      </c>
      <c r="C9" s="33" t="s">
        <v>29</v>
      </c>
      <c r="D9" s="34">
        <f>$Y3</f>
        <v>2</v>
      </c>
      <c r="E9" s="35" t="s">
        <v>10</v>
      </c>
      <c r="F9" s="34" t="s">
        <v>11</v>
      </c>
      <c r="G9" s="34" t="s">
        <v>68</v>
      </c>
      <c r="H9" s="52" t="s">
        <v>47</v>
      </c>
      <c r="I9" s="35"/>
      <c r="J9" s="52">
        <f ca="1">Z8+_XLL.ALEA.ENTRE.BORNES($U$4,$Y8-1)</f>
        <v>19</v>
      </c>
      <c r="K9" s="33" t="s">
        <v>29</v>
      </c>
      <c r="L9" s="34">
        <f>$Y8</f>
        <v>2</v>
      </c>
      <c r="M9" s="35" t="s">
        <v>10</v>
      </c>
      <c r="N9" s="34" t="s">
        <v>11</v>
      </c>
      <c r="O9" s="34" t="s">
        <v>68</v>
      </c>
      <c r="P9" s="34" t="s">
        <v>47</v>
      </c>
      <c r="S9" s="43"/>
      <c r="X9">
        <f ca="1" t="shared" si="1"/>
        <v>3</v>
      </c>
      <c r="Y9">
        <f ca="1" t="shared" si="1"/>
        <v>7</v>
      </c>
      <c r="Z9">
        <f aca="true" t="shared" si="2" ref="Z9:Z23">X9*Y9</f>
        <v>21</v>
      </c>
    </row>
    <row r="10" spans="1:26" ht="18.75">
      <c r="A10" s="42"/>
      <c r="B10" s="52">
        <f ca="1">Z4+_XLL.ALEA.ENTRE.BORNES($U$4,$Y4-1)</f>
        <v>67</v>
      </c>
      <c r="C10" s="33" t="s">
        <v>29</v>
      </c>
      <c r="D10" s="34">
        <f>$Y4</f>
        <v>8</v>
      </c>
      <c r="E10" s="35" t="s">
        <v>10</v>
      </c>
      <c r="F10" s="34" t="s">
        <v>11</v>
      </c>
      <c r="G10" s="34" t="s">
        <v>68</v>
      </c>
      <c r="H10" s="52" t="s">
        <v>47</v>
      </c>
      <c r="I10" s="35"/>
      <c r="J10" s="52">
        <f ca="1">Z9+_XLL.ALEA.ENTRE.BORNES($U$4,$Y9-1)</f>
        <v>26</v>
      </c>
      <c r="K10" s="33" t="s">
        <v>29</v>
      </c>
      <c r="L10" s="34">
        <f>$Y9</f>
        <v>7</v>
      </c>
      <c r="M10" s="35" t="s">
        <v>10</v>
      </c>
      <c r="N10" s="34" t="s">
        <v>11</v>
      </c>
      <c r="O10" s="34" t="s">
        <v>68</v>
      </c>
      <c r="P10" s="34" t="s">
        <v>47</v>
      </c>
      <c r="S10" s="43"/>
      <c r="X10">
        <f ca="1" t="shared" si="1"/>
        <v>9</v>
      </c>
      <c r="Y10">
        <f ca="1" t="shared" si="1"/>
        <v>8</v>
      </c>
      <c r="Z10">
        <f t="shared" si="2"/>
        <v>72</v>
      </c>
    </row>
    <row r="11" spans="1:26" ht="18.75">
      <c r="A11" s="42"/>
      <c r="B11" s="52">
        <f ca="1">Z5+_XLL.ALEA.ENTRE.BORNES($U$4,$Y5-1)</f>
        <v>46</v>
      </c>
      <c r="C11" s="33" t="s">
        <v>29</v>
      </c>
      <c r="D11" s="34">
        <f>$Y5</f>
        <v>6</v>
      </c>
      <c r="E11" s="35" t="s">
        <v>10</v>
      </c>
      <c r="F11" s="34" t="s">
        <v>11</v>
      </c>
      <c r="G11" s="34" t="s">
        <v>68</v>
      </c>
      <c r="H11" s="52" t="s">
        <v>47</v>
      </c>
      <c r="I11" s="35"/>
      <c r="J11" s="52">
        <f ca="1">Z10+_XLL.ALEA.ENTRE.BORNES($U$4,$Y10-1)</f>
        <v>79</v>
      </c>
      <c r="K11" s="33" t="s">
        <v>29</v>
      </c>
      <c r="L11" s="34">
        <f>$Y10</f>
        <v>8</v>
      </c>
      <c r="M11" s="35" t="s">
        <v>10</v>
      </c>
      <c r="N11" s="34" t="s">
        <v>11</v>
      </c>
      <c r="O11" s="34" t="s">
        <v>68</v>
      </c>
      <c r="P11" s="34" t="s">
        <v>47</v>
      </c>
      <c r="S11" s="43"/>
      <c r="X11">
        <f ca="1" t="shared" si="1"/>
        <v>6</v>
      </c>
      <c r="Y11">
        <f ca="1" t="shared" si="1"/>
        <v>4</v>
      </c>
      <c r="Z11">
        <f t="shared" si="2"/>
        <v>24</v>
      </c>
    </row>
    <row r="12" spans="1:26" ht="18.75">
      <c r="A12" s="42"/>
      <c r="B12" s="52">
        <f ca="1">Z6+_XLL.ALEA.ENTRE.BORNES($U$4,$Y6-1)</f>
        <v>13</v>
      </c>
      <c r="C12" s="33" t="s">
        <v>29</v>
      </c>
      <c r="D12" s="34">
        <f>$Y6</f>
        <v>4</v>
      </c>
      <c r="E12" s="35" t="s">
        <v>10</v>
      </c>
      <c r="F12" s="34" t="s">
        <v>11</v>
      </c>
      <c r="G12" s="34" t="s">
        <v>68</v>
      </c>
      <c r="H12" s="52" t="s">
        <v>47</v>
      </c>
      <c r="I12" s="35"/>
      <c r="J12" s="52">
        <f ca="1">Z11+_XLL.ALEA.ENTRE.BORNES($U$4,$Y11-1)</f>
        <v>25</v>
      </c>
      <c r="K12" s="33" t="s">
        <v>29</v>
      </c>
      <c r="L12" s="34">
        <f>$Y11</f>
        <v>4</v>
      </c>
      <c r="M12" s="35" t="s">
        <v>10</v>
      </c>
      <c r="N12" s="34" t="s">
        <v>11</v>
      </c>
      <c r="O12" s="34" t="s">
        <v>68</v>
      </c>
      <c r="P12" s="34" t="s">
        <v>47</v>
      </c>
      <c r="S12" s="43"/>
      <c r="X12">
        <f ca="1" t="shared" si="1"/>
        <v>6</v>
      </c>
      <c r="Y12">
        <f ca="1" t="shared" si="1"/>
        <v>7</v>
      </c>
      <c r="Z12">
        <f t="shared" si="2"/>
        <v>42</v>
      </c>
    </row>
    <row r="13" spans="1:26" ht="18.75">
      <c r="A13" s="42"/>
      <c r="B13" s="52">
        <f ca="1">Z7+_XLL.ALEA.ENTRE.BORNES($U$4,$Y7-1)</f>
        <v>13</v>
      </c>
      <c r="C13" s="33" t="s">
        <v>29</v>
      </c>
      <c r="D13" s="34">
        <f>$Y7</f>
        <v>4</v>
      </c>
      <c r="E13" s="35" t="s">
        <v>10</v>
      </c>
      <c r="F13" s="34" t="s">
        <v>11</v>
      </c>
      <c r="G13" s="34" t="s">
        <v>68</v>
      </c>
      <c r="H13" s="52" t="s">
        <v>47</v>
      </c>
      <c r="I13" s="35"/>
      <c r="J13" s="52">
        <f ca="1">Z12+_XLL.ALEA.ENTRE.BORNES($U$4,$Y12-1)</f>
        <v>44</v>
      </c>
      <c r="K13" s="33" t="s">
        <v>29</v>
      </c>
      <c r="L13" s="34">
        <f>$Y12</f>
        <v>7</v>
      </c>
      <c r="M13" s="35" t="s">
        <v>10</v>
      </c>
      <c r="N13" s="34" t="s">
        <v>11</v>
      </c>
      <c r="O13" s="34" t="s">
        <v>68</v>
      </c>
      <c r="P13" s="34" t="s">
        <v>47</v>
      </c>
      <c r="S13" s="43"/>
      <c r="X13">
        <f ca="1" t="shared" si="1"/>
        <v>3</v>
      </c>
      <c r="Y13">
        <f ca="1" t="shared" si="1"/>
        <v>3</v>
      </c>
      <c r="Z13">
        <f t="shared" si="2"/>
        <v>9</v>
      </c>
    </row>
    <row r="14" spans="1:26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  <c r="X14">
        <f ca="1" t="shared" si="1"/>
        <v>9</v>
      </c>
      <c r="Y14">
        <f ca="1" t="shared" si="1"/>
        <v>6</v>
      </c>
      <c r="Z14">
        <f t="shared" si="2"/>
        <v>54</v>
      </c>
    </row>
    <row r="15" spans="1:26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  <c r="X15">
        <f ca="1" t="shared" si="1"/>
        <v>8</v>
      </c>
      <c r="Y15">
        <f ca="1" t="shared" si="1"/>
        <v>7</v>
      </c>
      <c r="Z15">
        <f t="shared" si="2"/>
        <v>56</v>
      </c>
    </row>
    <row r="16" spans="1:26" ht="15">
      <c r="A16" s="42"/>
      <c r="B16" s="142" t="s">
        <v>154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31"/>
      <c r="X16">
        <f ca="1" t="shared" si="1"/>
        <v>9</v>
      </c>
      <c r="Y16">
        <f ca="1" t="shared" si="1"/>
        <v>4</v>
      </c>
      <c r="Z16">
        <f t="shared" si="2"/>
        <v>36</v>
      </c>
    </row>
    <row r="17" spans="1:26" ht="15.75" customHeight="1">
      <c r="A17" s="42"/>
      <c r="B17" s="142" t="s">
        <v>160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44"/>
      <c r="R17" s="44"/>
      <c r="S17" s="31"/>
      <c r="X17">
        <f ca="1" t="shared" si="1"/>
        <v>7</v>
      </c>
      <c r="Y17">
        <f ca="1" t="shared" si="1"/>
        <v>6</v>
      </c>
      <c r="Z17">
        <f t="shared" si="2"/>
        <v>42</v>
      </c>
    </row>
    <row r="18" spans="1:26" ht="15">
      <c r="A18" s="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5"/>
      <c r="R18" s="5"/>
      <c r="S18" s="43"/>
      <c r="X18">
        <f ca="1" t="shared" si="1"/>
        <v>5</v>
      </c>
      <c r="Y18">
        <f ca="1" t="shared" si="1"/>
        <v>8</v>
      </c>
      <c r="Z18">
        <f t="shared" si="2"/>
        <v>40</v>
      </c>
    </row>
    <row r="19" spans="1:26" ht="15">
      <c r="A19" s="7"/>
      <c r="B19" s="8" t="s">
        <v>155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X19">
        <f ca="1" t="shared" si="1"/>
        <v>9</v>
      </c>
      <c r="Y19">
        <f ca="1" t="shared" si="1"/>
        <v>2</v>
      </c>
      <c r="Z19">
        <f t="shared" si="2"/>
        <v>18</v>
      </c>
    </row>
    <row r="20" spans="1:26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X20">
        <f aca="true" ca="1" t="shared" si="3" ref="X20:Y23">_XLL.ALEA.ENTRE.BORNES($U$3,$V$3)</f>
        <v>2</v>
      </c>
      <c r="Y20">
        <f ca="1" t="shared" si="3"/>
        <v>2</v>
      </c>
      <c r="Z20">
        <f t="shared" si="2"/>
        <v>4</v>
      </c>
    </row>
    <row r="21" spans="1:26" ht="30.75" customHeight="1">
      <c r="A21" s="134" t="s">
        <v>184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6"/>
      <c r="S21" s="39" t="s">
        <v>3</v>
      </c>
      <c r="X21">
        <f ca="1" t="shared" si="3"/>
        <v>3</v>
      </c>
      <c r="Y21">
        <f ca="1" t="shared" si="3"/>
        <v>5</v>
      </c>
      <c r="Z21">
        <f t="shared" si="2"/>
        <v>15</v>
      </c>
    </row>
    <row r="22" spans="1:26" ht="15" customHeight="1" hidden="1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9"/>
      <c r="S22" s="10"/>
      <c r="X22">
        <f ca="1" t="shared" si="3"/>
        <v>8</v>
      </c>
      <c r="Y22">
        <f ca="1" t="shared" si="3"/>
        <v>7</v>
      </c>
      <c r="Z22">
        <f t="shared" si="2"/>
        <v>56</v>
      </c>
    </row>
    <row r="23" spans="1:26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  <c r="X23">
        <f ca="1" t="shared" si="3"/>
        <v>5</v>
      </c>
      <c r="Y23">
        <f ca="1" t="shared" si="3"/>
        <v>4</v>
      </c>
      <c r="Z23">
        <f t="shared" si="2"/>
        <v>20</v>
      </c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52">
        <f ca="1">Z13+_XLL.ALEA.ENTRE.BORNES($U$4,$Y13-1)</f>
        <v>10</v>
      </c>
      <c r="C25" s="33" t="s">
        <v>29</v>
      </c>
      <c r="D25" s="34">
        <f>$Y13</f>
        <v>3</v>
      </c>
      <c r="E25" s="35" t="s">
        <v>10</v>
      </c>
      <c r="F25" s="34" t="s">
        <v>11</v>
      </c>
      <c r="G25" s="83" t="s">
        <v>68</v>
      </c>
      <c r="H25" s="34" t="s">
        <v>47</v>
      </c>
      <c r="I25" s="35"/>
      <c r="J25" s="52">
        <f ca="1">Z18+_XLL.ALEA.ENTRE.BORNES($U$4,$Y18-1)</f>
        <v>44</v>
      </c>
      <c r="K25" s="33" t="s">
        <v>29</v>
      </c>
      <c r="L25" s="34">
        <f>$Y18</f>
        <v>8</v>
      </c>
      <c r="M25" s="35" t="s">
        <v>10</v>
      </c>
      <c r="N25" s="34" t="s">
        <v>11</v>
      </c>
      <c r="O25" s="34" t="s">
        <v>68</v>
      </c>
      <c r="P25" s="34" t="s">
        <v>47</v>
      </c>
      <c r="S25" s="43"/>
    </row>
    <row r="26" spans="1:19" ht="18.75">
      <c r="A26" s="42"/>
      <c r="B26" s="52">
        <f ca="1">Z14+_XLL.ALEA.ENTRE.BORNES($U$4,$Y14-1)</f>
        <v>59</v>
      </c>
      <c r="C26" s="33" t="s">
        <v>29</v>
      </c>
      <c r="D26" s="34">
        <f>$Y14</f>
        <v>6</v>
      </c>
      <c r="E26" s="35" t="s">
        <v>10</v>
      </c>
      <c r="F26" s="34" t="s">
        <v>11</v>
      </c>
      <c r="G26" s="84" t="s">
        <v>68</v>
      </c>
      <c r="H26" s="34" t="s">
        <v>47</v>
      </c>
      <c r="I26" s="35"/>
      <c r="J26" s="52">
        <f ca="1">Z19+_XLL.ALEA.ENTRE.BORNES($U$4,$Y19-1)</f>
        <v>19</v>
      </c>
      <c r="K26" s="33" t="s">
        <v>29</v>
      </c>
      <c r="L26" s="34">
        <f>$Y19</f>
        <v>2</v>
      </c>
      <c r="M26" s="35" t="s">
        <v>10</v>
      </c>
      <c r="N26" s="34" t="s">
        <v>11</v>
      </c>
      <c r="O26" s="34" t="s">
        <v>68</v>
      </c>
      <c r="P26" s="34" t="s">
        <v>47</v>
      </c>
      <c r="S26" s="43"/>
    </row>
    <row r="27" spans="1:19" ht="18.75">
      <c r="A27" s="42"/>
      <c r="B27" s="52">
        <f ca="1">Z15+_XLL.ALEA.ENTRE.BORNES($U$4,$Y15-1)</f>
        <v>57</v>
      </c>
      <c r="C27" s="33" t="s">
        <v>29</v>
      </c>
      <c r="D27" s="34">
        <f>$Y15</f>
        <v>7</v>
      </c>
      <c r="E27" s="35" t="s">
        <v>10</v>
      </c>
      <c r="F27" s="34" t="s">
        <v>11</v>
      </c>
      <c r="G27" s="84" t="s">
        <v>68</v>
      </c>
      <c r="H27" s="34" t="s">
        <v>47</v>
      </c>
      <c r="I27" s="35"/>
      <c r="J27" s="52">
        <f ca="1">Z20+_XLL.ALEA.ENTRE.BORNES($U$4,$Y20-1)</f>
        <v>5</v>
      </c>
      <c r="K27" s="33" t="s">
        <v>29</v>
      </c>
      <c r="L27" s="34">
        <f>$Y20</f>
        <v>2</v>
      </c>
      <c r="M27" s="35" t="s">
        <v>10</v>
      </c>
      <c r="N27" s="34" t="s">
        <v>11</v>
      </c>
      <c r="O27" s="34" t="s">
        <v>68</v>
      </c>
      <c r="P27" s="34" t="s">
        <v>47</v>
      </c>
      <c r="S27" s="43"/>
    </row>
    <row r="28" spans="1:19" ht="18.75">
      <c r="A28" s="42"/>
      <c r="B28" s="52">
        <f ca="1">Z16+_XLL.ALEA.ENTRE.BORNES($U$4,$Y16-1)</f>
        <v>39</v>
      </c>
      <c r="C28" s="33" t="s">
        <v>29</v>
      </c>
      <c r="D28" s="34">
        <f>$Y16</f>
        <v>4</v>
      </c>
      <c r="E28" s="35" t="s">
        <v>10</v>
      </c>
      <c r="F28" s="34" t="s">
        <v>11</v>
      </c>
      <c r="G28" s="84" t="s">
        <v>68</v>
      </c>
      <c r="H28" s="34" t="s">
        <v>47</v>
      </c>
      <c r="I28" s="35"/>
      <c r="J28" s="52">
        <f ca="1">Z21+_XLL.ALEA.ENTRE.BORNES($U$4,$Y21-1)</f>
        <v>17</v>
      </c>
      <c r="K28" s="33" t="s">
        <v>29</v>
      </c>
      <c r="L28" s="34">
        <f>$Y21</f>
        <v>5</v>
      </c>
      <c r="M28" s="35" t="s">
        <v>10</v>
      </c>
      <c r="N28" s="34" t="s">
        <v>11</v>
      </c>
      <c r="O28" s="34" t="s">
        <v>68</v>
      </c>
      <c r="P28" s="34" t="s">
        <v>47</v>
      </c>
      <c r="S28" s="43"/>
    </row>
    <row r="29" spans="1:19" ht="18.75">
      <c r="A29" s="42"/>
      <c r="B29" s="52">
        <f ca="1">Z17+_XLL.ALEA.ENTRE.BORNES($U$4,$Y17-1)</f>
        <v>47</v>
      </c>
      <c r="C29" s="33" t="s">
        <v>29</v>
      </c>
      <c r="D29" s="34">
        <f>$Y17</f>
        <v>6</v>
      </c>
      <c r="E29" s="35" t="s">
        <v>10</v>
      </c>
      <c r="F29" s="34" t="s">
        <v>11</v>
      </c>
      <c r="G29" s="84" t="s">
        <v>68</v>
      </c>
      <c r="H29" s="34" t="s">
        <v>47</v>
      </c>
      <c r="I29" s="35"/>
      <c r="J29" s="52">
        <f ca="1">Z22+_XLL.ALEA.ENTRE.BORNES($U$4,$Y22-1)</f>
        <v>62</v>
      </c>
      <c r="K29" s="33" t="s">
        <v>29</v>
      </c>
      <c r="L29" s="34">
        <f>$Y22</f>
        <v>7</v>
      </c>
      <c r="M29" s="35" t="s">
        <v>10</v>
      </c>
      <c r="N29" s="34" t="s">
        <v>11</v>
      </c>
      <c r="O29" s="34" t="s">
        <v>68</v>
      </c>
      <c r="P29" s="34" t="s">
        <v>47</v>
      </c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42"/>
      <c r="B32" s="50" t="s">
        <v>159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15.75" customHeight="1">
      <c r="A33" s="42"/>
      <c r="B33" s="142" t="s">
        <v>156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31"/>
    </row>
    <row r="34" spans="1:19" ht="15" customHeight="1">
      <c r="A34" s="42"/>
      <c r="B34" s="142" t="s">
        <v>157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31"/>
    </row>
    <row r="35" spans="1:19" ht="15">
      <c r="A35" s="42"/>
      <c r="B35" s="144" t="s">
        <v>158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43"/>
    </row>
    <row r="36" spans="1:19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12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3">
    <mergeCell ref="S1:S4"/>
    <mergeCell ref="C4:R4"/>
    <mergeCell ref="A5:R6"/>
    <mergeCell ref="J3:R3"/>
    <mergeCell ref="S5:S6"/>
    <mergeCell ref="B16:R16"/>
    <mergeCell ref="B17:P18"/>
    <mergeCell ref="B33:R33"/>
    <mergeCell ref="B34:R34"/>
    <mergeCell ref="B35:R35"/>
    <mergeCell ref="A21:R22"/>
    <mergeCell ref="A1:A4"/>
    <mergeCell ref="B1:R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22"/>
  <dimension ref="A1:Z50"/>
  <sheetViews>
    <sheetView tabSelected="1" zoomScalePageLayoutView="0" workbookViewId="0" topLeftCell="A1">
      <selection activeCell="AH20" sqref="AH20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5.8515625" style="0" customWidth="1"/>
    <col min="6" max="6" width="2.140625" style="0" customWidth="1"/>
    <col min="7" max="7" width="3.421875" style="0" customWidth="1"/>
    <col min="8" max="8" width="3.140625" style="0" customWidth="1"/>
    <col min="9" max="9" width="5.421875" style="0" customWidth="1"/>
    <col min="10" max="11" width="2.57421875" style="0" customWidth="1"/>
    <col min="12" max="12" width="2.140625" style="0" customWidth="1"/>
    <col min="13" max="13" width="5.710937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5.710937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7" width="0" style="0" hidden="1" customWidth="1"/>
  </cols>
  <sheetData>
    <row r="1" spans="1:22" ht="15.75" customHeight="1">
      <c r="A1" s="109"/>
      <c r="B1" s="125" t="s">
        <v>1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6"/>
      <c r="S1" s="121" t="s">
        <v>28</v>
      </c>
      <c r="T1" s="22" t="s">
        <v>5</v>
      </c>
      <c r="U1" s="23" t="s">
        <v>4</v>
      </c>
      <c r="V1" s="23" t="s">
        <v>6</v>
      </c>
    </row>
    <row r="2" spans="1:22" ht="15" customHeight="1">
      <c r="A2" s="110"/>
      <c r="B2" s="167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68"/>
      <c r="S2" s="122"/>
      <c r="T2" t="s">
        <v>7</v>
      </c>
      <c r="U2">
        <v>1</v>
      </c>
      <c r="V2">
        <v>9</v>
      </c>
    </row>
    <row r="3" spans="1:22" ht="15" customHeight="1">
      <c r="A3" s="110"/>
      <c r="B3" s="5"/>
      <c r="C3" s="32"/>
      <c r="D3" s="32"/>
      <c r="E3" s="32"/>
      <c r="F3" s="32"/>
      <c r="G3" s="32"/>
      <c r="H3" s="32"/>
      <c r="I3" s="32"/>
      <c r="J3" s="112" t="s">
        <v>39</v>
      </c>
      <c r="K3" s="112"/>
      <c r="L3" s="112"/>
      <c r="M3" s="112"/>
      <c r="N3" s="112"/>
      <c r="O3" s="112"/>
      <c r="P3" s="112"/>
      <c r="Q3" s="112"/>
      <c r="R3" s="113"/>
      <c r="S3" s="122"/>
      <c r="T3" t="s">
        <v>8</v>
      </c>
      <c r="U3" s="21">
        <v>1</v>
      </c>
      <c r="V3" s="21">
        <v>9</v>
      </c>
    </row>
    <row r="4" spans="1:26" ht="15" customHeight="1">
      <c r="A4" s="111"/>
      <c r="B4" s="38"/>
      <c r="C4" s="131" t="s">
        <v>41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S4" s="124"/>
      <c r="U4">
        <v>1</v>
      </c>
      <c r="V4">
        <v>9</v>
      </c>
      <c r="X4">
        <f ca="1">_XLL.ALEA.ENTRE.BORNES($U$3,$V$3)</f>
        <v>7</v>
      </c>
      <c r="Y4">
        <f ca="1">_XLL.ALEA.ENTRE.BORNES($U$3,$V$3)</f>
        <v>1</v>
      </c>
      <c r="Z4">
        <f>X4*Y4*10</f>
        <v>70</v>
      </c>
    </row>
    <row r="5" spans="1:26" ht="20.25" customHeight="1">
      <c r="A5" s="134" t="s">
        <v>67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6"/>
      <c r="S5" s="114" t="s">
        <v>3</v>
      </c>
      <c r="X5">
        <f aca="true" ca="1" t="shared" si="0" ref="X5:Y20">_XLL.ALEA.ENTRE.BORNES($U$3,$V$3)</f>
        <v>5</v>
      </c>
      <c r="Y5">
        <f ca="1" t="shared" si="0"/>
        <v>3</v>
      </c>
      <c r="Z5">
        <f aca="true" t="shared" si="1" ref="Z5:Z24">X5*Y5*10</f>
        <v>150</v>
      </c>
    </row>
    <row r="6" spans="1:26" ht="11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  <c r="S6" s="115"/>
      <c r="X6">
        <f ca="1" t="shared" si="0"/>
        <v>2</v>
      </c>
      <c r="Y6">
        <f ca="1" t="shared" si="0"/>
        <v>7</v>
      </c>
      <c r="Z6">
        <f t="shared" si="1"/>
        <v>140</v>
      </c>
    </row>
    <row r="7" spans="1:26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  <c r="X7">
        <f ca="1" t="shared" si="0"/>
        <v>6</v>
      </c>
      <c r="Y7">
        <f ca="1" t="shared" si="0"/>
        <v>7</v>
      </c>
      <c r="Z7">
        <f t="shared" si="1"/>
        <v>420</v>
      </c>
    </row>
    <row r="8" spans="1:26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  <c r="X8">
        <f ca="1" t="shared" si="0"/>
        <v>8</v>
      </c>
      <c r="Y8">
        <f ca="1" t="shared" si="0"/>
        <v>4</v>
      </c>
      <c r="Z8">
        <f t="shared" si="1"/>
        <v>320</v>
      </c>
    </row>
    <row r="9" spans="1:26" ht="18.75">
      <c r="A9" s="42"/>
      <c r="B9" s="26"/>
      <c r="C9" s="5"/>
      <c r="D9" s="5"/>
      <c r="E9" s="33">
        <f>$Z4</f>
        <v>70</v>
      </c>
      <c r="F9" s="52" t="s">
        <v>29</v>
      </c>
      <c r="G9" s="34">
        <f>$Y4</f>
        <v>1</v>
      </c>
      <c r="H9" s="35" t="s">
        <v>10</v>
      </c>
      <c r="I9" s="34" t="s">
        <v>11</v>
      </c>
      <c r="J9" s="34"/>
      <c r="K9" s="33"/>
      <c r="L9" s="35"/>
      <c r="M9" s="52">
        <f>$Z9</f>
        <v>420</v>
      </c>
      <c r="N9" s="52" t="s">
        <v>29</v>
      </c>
      <c r="O9" s="34">
        <f>$Y9</f>
        <v>7</v>
      </c>
      <c r="P9" s="35" t="s">
        <v>10</v>
      </c>
      <c r="Q9" s="34" t="s">
        <v>11</v>
      </c>
      <c r="R9" s="26"/>
      <c r="S9" s="43"/>
      <c r="X9">
        <f ca="1" t="shared" si="0"/>
        <v>6</v>
      </c>
      <c r="Y9">
        <f ca="1" t="shared" si="0"/>
        <v>7</v>
      </c>
      <c r="Z9">
        <f t="shared" si="1"/>
        <v>420</v>
      </c>
    </row>
    <row r="10" spans="1:26" ht="18.75">
      <c r="A10" s="42"/>
      <c r="B10" s="5"/>
      <c r="C10" s="5"/>
      <c r="D10" s="5"/>
      <c r="E10" s="52">
        <f>$Z5</f>
        <v>150</v>
      </c>
      <c r="F10" s="52" t="s">
        <v>29</v>
      </c>
      <c r="G10" s="34">
        <f>$Y5</f>
        <v>3</v>
      </c>
      <c r="H10" s="35" t="s">
        <v>10</v>
      </c>
      <c r="I10" s="34" t="s">
        <v>11</v>
      </c>
      <c r="J10" s="35"/>
      <c r="K10" s="33"/>
      <c r="L10" s="35"/>
      <c r="M10" s="52">
        <f>$Z10</f>
        <v>420</v>
      </c>
      <c r="N10" s="52" t="s">
        <v>29</v>
      </c>
      <c r="O10" s="34">
        <f>$Y10</f>
        <v>6</v>
      </c>
      <c r="P10" s="35" t="s">
        <v>10</v>
      </c>
      <c r="Q10" s="34" t="s">
        <v>11</v>
      </c>
      <c r="R10" s="5"/>
      <c r="S10" s="43"/>
      <c r="X10">
        <f ca="1" t="shared" si="0"/>
        <v>7</v>
      </c>
      <c r="Y10">
        <f ca="1" t="shared" si="0"/>
        <v>6</v>
      </c>
      <c r="Z10">
        <f t="shared" si="1"/>
        <v>420</v>
      </c>
    </row>
    <row r="11" spans="1:26" ht="18.75">
      <c r="A11" s="42"/>
      <c r="B11" s="5"/>
      <c r="C11" s="5"/>
      <c r="D11" s="5"/>
      <c r="E11" s="52">
        <f>$Z6</f>
        <v>140</v>
      </c>
      <c r="F11" s="52" t="s">
        <v>29</v>
      </c>
      <c r="G11" s="34">
        <f>$Y6</f>
        <v>7</v>
      </c>
      <c r="H11" s="35" t="s">
        <v>10</v>
      </c>
      <c r="I11" s="34" t="s">
        <v>11</v>
      </c>
      <c r="J11" s="35"/>
      <c r="K11" s="33"/>
      <c r="L11" s="35"/>
      <c r="M11" s="52">
        <f>$Z11</f>
        <v>120</v>
      </c>
      <c r="N11" s="52" t="s">
        <v>29</v>
      </c>
      <c r="O11" s="34">
        <f>$Y11</f>
        <v>3</v>
      </c>
      <c r="P11" s="35" t="s">
        <v>10</v>
      </c>
      <c r="Q11" s="34" t="s">
        <v>11</v>
      </c>
      <c r="R11" s="5"/>
      <c r="S11" s="43"/>
      <c r="X11">
        <f ca="1" t="shared" si="0"/>
        <v>4</v>
      </c>
      <c r="Y11">
        <f ca="1" t="shared" si="0"/>
        <v>3</v>
      </c>
      <c r="Z11">
        <f t="shared" si="1"/>
        <v>120</v>
      </c>
    </row>
    <row r="12" spans="1:26" ht="18.75">
      <c r="A12" s="42"/>
      <c r="B12" s="5"/>
      <c r="C12" s="5"/>
      <c r="D12" s="5"/>
      <c r="E12" s="52">
        <f>$Z7</f>
        <v>420</v>
      </c>
      <c r="F12" s="52" t="s">
        <v>29</v>
      </c>
      <c r="G12" s="34">
        <f>$Y7</f>
        <v>7</v>
      </c>
      <c r="H12" s="35" t="s">
        <v>10</v>
      </c>
      <c r="I12" s="34" t="s">
        <v>11</v>
      </c>
      <c r="J12" s="35"/>
      <c r="K12" s="33"/>
      <c r="L12" s="35"/>
      <c r="M12" s="52">
        <f>$Z12</f>
        <v>540</v>
      </c>
      <c r="N12" s="52" t="s">
        <v>29</v>
      </c>
      <c r="O12" s="34">
        <f>$Y12</f>
        <v>6</v>
      </c>
      <c r="P12" s="35" t="s">
        <v>10</v>
      </c>
      <c r="Q12" s="34" t="s">
        <v>11</v>
      </c>
      <c r="R12" s="5"/>
      <c r="S12" s="43"/>
      <c r="X12">
        <f ca="1" t="shared" si="0"/>
        <v>9</v>
      </c>
      <c r="Y12">
        <f ca="1" t="shared" si="0"/>
        <v>6</v>
      </c>
      <c r="Z12">
        <f t="shared" si="1"/>
        <v>540</v>
      </c>
    </row>
    <row r="13" spans="1:26" ht="18.75">
      <c r="A13" s="42"/>
      <c r="B13" s="5"/>
      <c r="C13" s="5"/>
      <c r="D13" s="5"/>
      <c r="E13" s="52">
        <f>$Z8</f>
        <v>320</v>
      </c>
      <c r="F13" s="52" t="s">
        <v>29</v>
      </c>
      <c r="G13" s="34">
        <f>$Y8</f>
        <v>4</v>
      </c>
      <c r="H13" s="35" t="s">
        <v>10</v>
      </c>
      <c r="I13" s="34" t="s">
        <v>11</v>
      </c>
      <c r="J13" s="35"/>
      <c r="K13" s="33"/>
      <c r="L13" s="35"/>
      <c r="M13" s="52">
        <f>$Z13</f>
        <v>210</v>
      </c>
      <c r="N13" s="52" t="s">
        <v>29</v>
      </c>
      <c r="O13" s="34">
        <f>$Y13</f>
        <v>7</v>
      </c>
      <c r="P13" s="35" t="s">
        <v>10</v>
      </c>
      <c r="Q13" s="34" t="s">
        <v>11</v>
      </c>
      <c r="R13" s="5"/>
      <c r="S13" s="43"/>
      <c r="X13">
        <f ca="1" t="shared" si="0"/>
        <v>3</v>
      </c>
      <c r="Y13">
        <f ca="1" t="shared" si="0"/>
        <v>7</v>
      </c>
      <c r="Z13">
        <f t="shared" si="1"/>
        <v>210</v>
      </c>
    </row>
    <row r="14" spans="1:26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  <c r="X14">
        <f ca="1" t="shared" si="0"/>
        <v>4</v>
      </c>
      <c r="Y14">
        <f ca="1" t="shared" si="0"/>
        <v>8</v>
      </c>
      <c r="Z14">
        <f t="shared" si="1"/>
        <v>320</v>
      </c>
    </row>
    <row r="15" spans="1:26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  <c r="X15">
        <f ca="1" t="shared" si="0"/>
        <v>5</v>
      </c>
      <c r="Y15">
        <f ca="1" t="shared" si="0"/>
        <v>8</v>
      </c>
      <c r="Z15">
        <f t="shared" si="1"/>
        <v>400</v>
      </c>
    </row>
    <row r="16" spans="1:26" ht="15">
      <c r="A16" s="4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3"/>
      <c r="X16">
        <f ca="1" t="shared" si="0"/>
        <v>8</v>
      </c>
      <c r="Y16">
        <f ca="1" t="shared" si="0"/>
        <v>3</v>
      </c>
      <c r="Z16">
        <f t="shared" si="1"/>
        <v>240</v>
      </c>
    </row>
    <row r="17" spans="1:26" ht="18.75">
      <c r="A17" s="42"/>
      <c r="B17" s="148" t="s">
        <v>161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31"/>
      <c r="X17">
        <f ca="1" t="shared" si="0"/>
        <v>7</v>
      </c>
      <c r="Y17">
        <f ca="1" t="shared" si="0"/>
        <v>4</v>
      </c>
      <c r="Z17">
        <f t="shared" si="1"/>
        <v>280</v>
      </c>
    </row>
    <row r="18" spans="1:26" ht="18.75">
      <c r="A18" s="42"/>
      <c r="B18" s="148" t="s">
        <v>186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97"/>
      <c r="S18" s="31"/>
      <c r="X18">
        <f ca="1" t="shared" si="0"/>
        <v>1</v>
      </c>
      <c r="Y18">
        <f ca="1" t="shared" si="0"/>
        <v>3</v>
      </c>
      <c r="Z18">
        <f t="shared" si="1"/>
        <v>30</v>
      </c>
    </row>
    <row r="19" spans="1:26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X19">
        <f ca="1" t="shared" si="0"/>
        <v>4</v>
      </c>
      <c r="Y19">
        <f ca="1" t="shared" si="0"/>
        <v>6</v>
      </c>
      <c r="Z19">
        <f t="shared" si="1"/>
        <v>240</v>
      </c>
    </row>
    <row r="20" spans="1:26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X20">
        <f ca="1" t="shared" si="0"/>
        <v>4</v>
      </c>
      <c r="Y20">
        <f ca="1" t="shared" si="0"/>
        <v>8</v>
      </c>
      <c r="Z20">
        <f t="shared" si="1"/>
        <v>320</v>
      </c>
    </row>
    <row r="21" spans="1:26" ht="30.75" customHeight="1">
      <c r="A21" s="134" t="s">
        <v>185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6"/>
      <c r="S21" s="39" t="s">
        <v>3</v>
      </c>
      <c r="X21">
        <f aca="true" ca="1" t="shared" si="2" ref="X21:Y24">_XLL.ALEA.ENTRE.BORNES($U$3,$V$3)</f>
        <v>1</v>
      </c>
      <c r="Y21">
        <f ca="1" t="shared" si="2"/>
        <v>6</v>
      </c>
      <c r="Z21">
        <f t="shared" si="1"/>
        <v>60</v>
      </c>
    </row>
    <row r="22" spans="1:26" ht="15" customHeight="1" hidden="1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9"/>
      <c r="S22" s="10"/>
      <c r="X22">
        <f ca="1" t="shared" si="2"/>
        <v>1</v>
      </c>
      <c r="Y22">
        <f ca="1" t="shared" si="2"/>
        <v>8</v>
      </c>
      <c r="Z22">
        <f t="shared" si="1"/>
        <v>80</v>
      </c>
    </row>
    <row r="23" spans="1:26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  <c r="X23">
        <f ca="1" t="shared" si="2"/>
        <v>1</v>
      </c>
      <c r="Y23">
        <f ca="1" t="shared" si="2"/>
        <v>7</v>
      </c>
      <c r="Z23">
        <f t="shared" si="1"/>
        <v>70</v>
      </c>
    </row>
    <row r="24" spans="1:26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  <c r="X24">
        <f ca="1" t="shared" si="2"/>
        <v>3</v>
      </c>
      <c r="Y24">
        <f ca="1" t="shared" si="2"/>
        <v>6</v>
      </c>
      <c r="Z24">
        <f t="shared" si="1"/>
        <v>180</v>
      </c>
    </row>
    <row r="25" spans="1:19" ht="18.75">
      <c r="A25" s="42"/>
      <c r="B25" s="5"/>
      <c r="C25" s="21"/>
      <c r="D25" s="5"/>
      <c r="E25" s="52">
        <f>$Z14</f>
        <v>320</v>
      </c>
      <c r="F25" s="52" t="s">
        <v>29</v>
      </c>
      <c r="G25" s="34">
        <f>$Y14</f>
        <v>8</v>
      </c>
      <c r="H25" s="35" t="s">
        <v>10</v>
      </c>
      <c r="I25" s="34" t="s">
        <v>11</v>
      </c>
      <c r="J25" s="34"/>
      <c r="K25" s="33"/>
      <c r="L25" s="35"/>
      <c r="M25" s="52">
        <f>$Z19</f>
        <v>240</v>
      </c>
      <c r="N25" s="52" t="s">
        <v>29</v>
      </c>
      <c r="O25" s="34">
        <f>$Y19</f>
        <v>6</v>
      </c>
      <c r="P25" s="35" t="s">
        <v>10</v>
      </c>
      <c r="Q25" s="34" t="s">
        <v>11</v>
      </c>
      <c r="R25" s="5"/>
      <c r="S25" s="43"/>
    </row>
    <row r="26" spans="1:19" ht="18.75">
      <c r="A26" s="42"/>
      <c r="B26" s="5"/>
      <c r="C26" s="21"/>
      <c r="D26" s="5"/>
      <c r="E26" s="52">
        <f>$Z15</f>
        <v>400</v>
      </c>
      <c r="F26" s="52" t="s">
        <v>29</v>
      </c>
      <c r="G26" s="34">
        <f>$Y15</f>
        <v>8</v>
      </c>
      <c r="H26" s="35" t="s">
        <v>10</v>
      </c>
      <c r="I26" s="34" t="s">
        <v>11</v>
      </c>
      <c r="J26" s="35"/>
      <c r="K26" s="33"/>
      <c r="L26" s="35"/>
      <c r="M26" s="52">
        <f>$Z20</f>
        <v>320</v>
      </c>
      <c r="N26" s="52" t="s">
        <v>29</v>
      </c>
      <c r="O26" s="34">
        <f>$Y20</f>
        <v>8</v>
      </c>
      <c r="P26" s="35" t="s">
        <v>10</v>
      </c>
      <c r="Q26" s="34" t="s">
        <v>11</v>
      </c>
      <c r="R26" s="5"/>
      <c r="S26" s="43"/>
    </row>
    <row r="27" spans="1:19" ht="18.75">
      <c r="A27" s="42"/>
      <c r="B27" s="5"/>
      <c r="C27" s="21"/>
      <c r="D27" s="5"/>
      <c r="E27" s="52">
        <f>$Z16</f>
        <v>240</v>
      </c>
      <c r="F27" s="52" t="s">
        <v>29</v>
      </c>
      <c r="G27" s="34">
        <f>$Y16</f>
        <v>3</v>
      </c>
      <c r="H27" s="35" t="s">
        <v>10</v>
      </c>
      <c r="I27" s="34" t="s">
        <v>11</v>
      </c>
      <c r="J27" s="35"/>
      <c r="K27" s="33"/>
      <c r="L27" s="35"/>
      <c r="M27" s="52">
        <f>$Z21</f>
        <v>60</v>
      </c>
      <c r="N27" s="52" t="s">
        <v>29</v>
      </c>
      <c r="O27" s="34">
        <f>$Y21</f>
        <v>6</v>
      </c>
      <c r="P27" s="35" t="s">
        <v>10</v>
      </c>
      <c r="Q27" s="34" t="s">
        <v>11</v>
      </c>
      <c r="R27" s="5"/>
      <c r="S27" s="43"/>
    </row>
    <row r="28" spans="1:19" ht="18.75">
      <c r="A28" s="42"/>
      <c r="B28" s="5"/>
      <c r="C28" s="21"/>
      <c r="D28" s="5"/>
      <c r="E28" s="52">
        <f>$Z17</f>
        <v>280</v>
      </c>
      <c r="F28" s="52" t="s">
        <v>29</v>
      </c>
      <c r="G28" s="34">
        <f>$Y17</f>
        <v>4</v>
      </c>
      <c r="H28" s="35" t="s">
        <v>10</v>
      </c>
      <c r="I28" s="34" t="s">
        <v>11</v>
      </c>
      <c r="J28" s="35"/>
      <c r="K28" s="33"/>
      <c r="L28" s="35"/>
      <c r="M28" s="52">
        <f>$Z22</f>
        <v>80</v>
      </c>
      <c r="N28" s="52" t="s">
        <v>29</v>
      </c>
      <c r="O28" s="34">
        <f>$Y22</f>
        <v>8</v>
      </c>
      <c r="P28" s="35" t="s">
        <v>10</v>
      </c>
      <c r="Q28" s="34" t="s">
        <v>11</v>
      </c>
      <c r="R28" s="5"/>
      <c r="S28" s="43"/>
    </row>
    <row r="29" spans="1:19" ht="18.75">
      <c r="A29" s="42"/>
      <c r="B29" s="5"/>
      <c r="C29" s="21"/>
      <c r="D29" s="5"/>
      <c r="E29" s="52">
        <f>$Z18</f>
        <v>30</v>
      </c>
      <c r="F29" s="52" t="s">
        <v>29</v>
      </c>
      <c r="G29" s="34">
        <f>$Y18</f>
        <v>3</v>
      </c>
      <c r="H29" s="35" t="s">
        <v>10</v>
      </c>
      <c r="I29" s="34" t="s">
        <v>11</v>
      </c>
      <c r="J29" s="35"/>
      <c r="K29" s="33"/>
      <c r="L29" s="35"/>
      <c r="M29" s="52">
        <f>$Z23</f>
        <v>70</v>
      </c>
      <c r="N29" s="52" t="s">
        <v>29</v>
      </c>
      <c r="O29" s="34">
        <f>$Y23</f>
        <v>7</v>
      </c>
      <c r="P29" s="35" t="s">
        <v>10</v>
      </c>
      <c r="Q29" s="34" t="s">
        <v>11</v>
      </c>
      <c r="R29" s="5"/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42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15.75" customHeight="1">
      <c r="A33" s="42"/>
      <c r="B33" s="5"/>
      <c r="C33" s="44"/>
      <c r="D33" s="44"/>
      <c r="E33" s="148" t="s">
        <v>162</v>
      </c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31"/>
    </row>
    <row r="34" spans="1:19" ht="15" customHeight="1">
      <c r="A34" s="42"/>
      <c r="B34" s="44"/>
      <c r="C34" s="44"/>
      <c r="D34" s="44"/>
      <c r="E34" s="163" t="s">
        <v>163</v>
      </c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31"/>
    </row>
    <row r="35" spans="1:19" ht="18.75">
      <c r="A35" s="42"/>
      <c r="B35" s="5"/>
      <c r="C35" s="5"/>
      <c r="D35" s="5"/>
      <c r="E35" s="164" t="s">
        <v>164</v>
      </c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43"/>
    </row>
    <row r="36" spans="1:19" ht="15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12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3">
    <mergeCell ref="S5:S6"/>
    <mergeCell ref="A1:A4"/>
    <mergeCell ref="B1:R2"/>
    <mergeCell ref="S1:S4"/>
    <mergeCell ref="C4:R4"/>
    <mergeCell ref="A5:R6"/>
    <mergeCell ref="E33:R33"/>
    <mergeCell ref="E34:R34"/>
    <mergeCell ref="E35:R35"/>
    <mergeCell ref="A21:R22"/>
    <mergeCell ref="J3:R3"/>
    <mergeCell ref="B17:R17"/>
    <mergeCell ref="B18:Q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X50"/>
  <sheetViews>
    <sheetView zoomScalePageLayoutView="0" workbookViewId="0" topLeftCell="A1">
      <selection activeCell="T1" sqref="T1:AB16384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421875" style="0" customWidth="1"/>
    <col min="5" max="5" width="4.57421875" style="0" customWidth="1"/>
    <col min="6" max="6" width="2.140625" style="0" customWidth="1"/>
    <col min="7" max="7" width="4.8515625" style="0" customWidth="1"/>
    <col min="8" max="8" width="3.140625" style="0" customWidth="1"/>
    <col min="9" max="9" width="5.421875" style="0" customWidth="1"/>
    <col min="10" max="10" width="4.28125" style="0" customWidth="1"/>
    <col min="11" max="11" width="2.421875" style="0" customWidth="1"/>
    <col min="12" max="12" width="2.140625" style="0" customWidth="1"/>
    <col min="13" max="13" width="5.421875" style="0" customWidth="1"/>
    <col min="14" max="14" width="2.140625" style="0" customWidth="1"/>
    <col min="15" max="15" width="4.57421875" style="0" customWidth="1"/>
    <col min="16" max="16" width="2.57421875" style="0" customWidth="1"/>
    <col min="17" max="17" width="7.2812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11.421875" style="0" hidden="1" customWidth="1"/>
    <col min="24" max="28" width="0" style="0" hidden="1" customWidth="1"/>
  </cols>
  <sheetData>
    <row r="1" spans="1:24" ht="15.75" customHeight="1">
      <c r="A1" s="109"/>
      <c r="B1" s="125" t="s">
        <v>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7"/>
      <c r="S1" s="121" t="s">
        <v>16</v>
      </c>
      <c r="T1" s="22" t="s">
        <v>5</v>
      </c>
      <c r="U1" s="23" t="s">
        <v>4</v>
      </c>
      <c r="V1" s="23" t="s">
        <v>6</v>
      </c>
      <c r="X1">
        <v>5</v>
      </c>
    </row>
    <row r="2" spans="1:24" ht="15" customHeight="1">
      <c r="A2" s="110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  <c r="S2" s="122"/>
      <c r="T2" t="s">
        <v>7</v>
      </c>
      <c r="U2">
        <v>11</v>
      </c>
      <c r="V2">
        <v>89</v>
      </c>
      <c r="X2">
        <v>8</v>
      </c>
    </row>
    <row r="3" spans="1:24" ht="15" customHeight="1">
      <c r="A3" s="110"/>
      <c r="B3" s="59"/>
      <c r="C3" s="32"/>
      <c r="D3" s="32"/>
      <c r="E3" s="32"/>
      <c r="F3" s="32"/>
      <c r="G3" s="32"/>
      <c r="H3" s="32"/>
      <c r="I3" s="32"/>
      <c r="J3" s="112" t="s">
        <v>39</v>
      </c>
      <c r="K3" s="112"/>
      <c r="L3" s="112"/>
      <c r="M3" s="112"/>
      <c r="N3" s="112"/>
      <c r="O3" s="112"/>
      <c r="P3" s="112"/>
      <c r="Q3" s="112"/>
      <c r="R3" s="113"/>
      <c r="S3" s="123"/>
      <c r="T3" t="s">
        <v>8</v>
      </c>
      <c r="U3" s="21">
        <v>2</v>
      </c>
      <c r="V3" s="21">
        <v>9</v>
      </c>
      <c r="X3">
        <v>12</v>
      </c>
    </row>
    <row r="4" spans="1:24" ht="15" customHeight="1">
      <c r="A4" s="111"/>
      <c r="B4" s="53"/>
      <c r="C4" s="131" t="s">
        <v>40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S4" s="124"/>
      <c r="X4">
        <v>3</v>
      </c>
    </row>
    <row r="5" spans="1:24" ht="20.25" customHeight="1">
      <c r="A5" s="134" t="s">
        <v>46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6"/>
      <c r="S5" s="114" t="s">
        <v>3</v>
      </c>
      <c r="X5">
        <v>1</v>
      </c>
    </row>
    <row r="6" spans="1:24" ht="11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  <c r="S6" s="115"/>
      <c r="X6">
        <v>14</v>
      </c>
    </row>
    <row r="7" spans="1:24" ht="1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7"/>
      <c r="X7">
        <v>4</v>
      </c>
    </row>
    <row r="8" spans="1:24" ht="15">
      <c r="A8" s="19" t="s">
        <v>0</v>
      </c>
      <c r="B8" s="24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X8">
        <v>15</v>
      </c>
    </row>
    <row r="9" spans="1:24" ht="18.75">
      <c r="A9" s="58"/>
      <c r="B9" s="26"/>
      <c r="C9" s="21"/>
      <c r="D9" s="59"/>
      <c r="E9" s="55">
        <f ca="1">_XLL.ALEA.ENTRE.BORNES($U$2,$V$2)</f>
        <v>61</v>
      </c>
      <c r="F9" s="95" t="s">
        <v>9</v>
      </c>
      <c r="G9" s="55" t="s">
        <v>47</v>
      </c>
      <c r="H9" s="95" t="s">
        <v>10</v>
      </c>
      <c r="I9" s="94">
        <v>100</v>
      </c>
      <c r="J9" s="94"/>
      <c r="K9" s="55"/>
      <c r="L9" s="95"/>
      <c r="M9" s="55">
        <f ca="1">_XLL.ALEA.ENTRE.BORNES($U$2,$V$2)*10+_XLL.ALEA.ENTRE.BORNES($U$3,$V$3)</f>
        <v>536</v>
      </c>
      <c r="N9" s="95" t="s">
        <v>9</v>
      </c>
      <c r="O9" s="55" t="s">
        <v>47</v>
      </c>
      <c r="P9" s="95" t="s">
        <v>10</v>
      </c>
      <c r="Q9" s="94">
        <v>1000</v>
      </c>
      <c r="R9" s="26"/>
      <c r="S9" s="60"/>
      <c r="X9">
        <v>2</v>
      </c>
    </row>
    <row r="10" spans="1:24" ht="18.75">
      <c r="A10" s="58"/>
      <c r="B10" s="59"/>
      <c r="C10" s="21"/>
      <c r="D10" s="59"/>
      <c r="E10" s="55">
        <f ca="1">_XLL.ALEA.ENTRE.BORNES($U$2,$V$2)</f>
        <v>21</v>
      </c>
      <c r="F10" s="95" t="s">
        <v>9</v>
      </c>
      <c r="G10" s="55" t="s">
        <v>47</v>
      </c>
      <c r="H10" s="95" t="s">
        <v>10</v>
      </c>
      <c r="I10" s="94">
        <v>100</v>
      </c>
      <c r="J10" s="95"/>
      <c r="K10" s="55"/>
      <c r="L10" s="95"/>
      <c r="M10" s="55">
        <f ca="1">_XLL.ALEA.ENTRE.BORNES($U$2,$V$2)*10+_XLL.ALEA.ENTRE.BORNES($U$3,$V$3)</f>
        <v>476</v>
      </c>
      <c r="N10" s="95" t="s">
        <v>9</v>
      </c>
      <c r="O10" s="55" t="s">
        <v>47</v>
      </c>
      <c r="P10" s="95" t="s">
        <v>10</v>
      </c>
      <c r="Q10" s="94">
        <v>1000</v>
      </c>
      <c r="R10" s="59"/>
      <c r="S10" s="60"/>
      <c r="X10">
        <v>11</v>
      </c>
    </row>
    <row r="11" spans="1:19" ht="18.75">
      <c r="A11" s="58"/>
      <c r="B11" s="59"/>
      <c r="C11" s="21"/>
      <c r="D11" s="59"/>
      <c r="E11" s="55">
        <f ca="1">_XLL.ALEA.ENTRE.BORNES($U$2,$V$2)</f>
        <v>85</v>
      </c>
      <c r="F11" s="95" t="s">
        <v>9</v>
      </c>
      <c r="G11" s="55" t="s">
        <v>47</v>
      </c>
      <c r="H11" s="95" t="s">
        <v>10</v>
      </c>
      <c r="I11" s="94">
        <v>100</v>
      </c>
      <c r="J11" s="95"/>
      <c r="K11" s="55"/>
      <c r="L11" s="95"/>
      <c r="M11" s="55">
        <f ca="1">_XLL.ALEA.ENTRE.BORNES($U$2,$V$2)*10+_XLL.ALEA.ENTRE.BORNES($U$3,$V$3)</f>
        <v>678</v>
      </c>
      <c r="N11" s="95" t="s">
        <v>9</v>
      </c>
      <c r="O11" s="55" t="s">
        <v>47</v>
      </c>
      <c r="P11" s="95" t="s">
        <v>10</v>
      </c>
      <c r="Q11" s="94">
        <v>1000</v>
      </c>
      <c r="R11" s="59"/>
      <c r="S11" s="60"/>
    </row>
    <row r="12" spans="1:19" ht="18.75">
      <c r="A12" s="58"/>
      <c r="B12" s="59"/>
      <c r="C12" s="21"/>
      <c r="D12" s="59"/>
      <c r="E12" s="55">
        <f ca="1">_XLL.ALEA.ENTRE.BORNES($U$2,$V$2)</f>
        <v>62</v>
      </c>
      <c r="F12" s="95" t="s">
        <v>9</v>
      </c>
      <c r="G12" s="55" t="s">
        <v>47</v>
      </c>
      <c r="H12" s="95" t="s">
        <v>10</v>
      </c>
      <c r="I12" s="94">
        <v>100</v>
      </c>
      <c r="J12" s="95"/>
      <c r="K12" s="55"/>
      <c r="L12" s="95"/>
      <c r="M12" s="55">
        <f ca="1">_XLL.ALEA.ENTRE.BORNES($U$2,$V$2)*10+_XLL.ALEA.ENTRE.BORNES($U$3,$V$3)</f>
        <v>479</v>
      </c>
      <c r="N12" s="95" t="s">
        <v>9</v>
      </c>
      <c r="O12" s="55" t="s">
        <v>47</v>
      </c>
      <c r="P12" s="95" t="s">
        <v>10</v>
      </c>
      <c r="Q12" s="94">
        <v>1000</v>
      </c>
      <c r="R12" s="59"/>
      <c r="S12" s="60"/>
    </row>
    <row r="13" spans="1:19" ht="18.75">
      <c r="A13" s="58"/>
      <c r="B13" s="59"/>
      <c r="C13" s="21"/>
      <c r="D13" s="59"/>
      <c r="E13" s="55">
        <f ca="1">_XLL.ALEA.ENTRE.BORNES($U$2,$V$2)</f>
        <v>33</v>
      </c>
      <c r="F13" s="95" t="s">
        <v>9</v>
      </c>
      <c r="G13" s="55" t="s">
        <v>47</v>
      </c>
      <c r="H13" s="95" t="s">
        <v>10</v>
      </c>
      <c r="I13" s="94">
        <v>100</v>
      </c>
      <c r="J13" s="95"/>
      <c r="K13" s="55"/>
      <c r="L13" s="95"/>
      <c r="M13" s="55">
        <f ca="1">_XLL.ALEA.ENTRE.BORNES($U$2,$V$2)*10+_XLL.ALEA.ENTRE.BORNES($U$3,$V$3)</f>
        <v>262</v>
      </c>
      <c r="N13" s="95" t="s">
        <v>9</v>
      </c>
      <c r="O13" s="55" t="s">
        <v>47</v>
      </c>
      <c r="P13" s="95" t="s">
        <v>10</v>
      </c>
      <c r="Q13" s="94">
        <v>1000</v>
      </c>
      <c r="R13" s="59"/>
      <c r="S13" s="60"/>
    </row>
    <row r="14" spans="1:19" ht="1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</row>
    <row r="15" spans="1:19" ht="15">
      <c r="A15" s="19" t="s">
        <v>2</v>
      </c>
      <c r="B15" s="24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</row>
    <row r="16" spans="1:19" ht="1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60"/>
    </row>
    <row r="17" spans="1:19" ht="15">
      <c r="A17" s="58"/>
      <c r="B17" s="59"/>
      <c r="C17" s="59"/>
      <c r="D17" s="59"/>
      <c r="E17" s="59"/>
      <c r="F17" s="59" t="s">
        <v>83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0"/>
    </row>
    <row r="18" spans="1:19" ht="15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34" t="s">
        <v>166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6"/>
      <c r="S21" s="54" t="s">
        <v>3</v>
      </c>
    </row>
    <row r="22" spans="1:19" ht="15" customHeight="1" hidden="1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9"/>
      <c r="S22" s="10"/>
    </row>
    <row r="23" spans="1:19" ht="15">
      <c r="A23" s="30"/>
      <c r="B23" s="11"/>
      <c r="C23" s="56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7"/>
    </row>
    <row r="24" spans="1:19" ht="15">
      <c r="A24" s="19" t="s">
        <v>0</v>
      </c>
      <c r="B24" s="24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</row>
    <row r="25" spans="1:19" ht="18.75">
      <c r="A25" s="58"/>
      <c r="B25" s="59"/>
      <c r="C25" s="21"/>
      <c r="D25" s="59"/>
      <c r="E25" s="55">
        <f ca="1">_XLL.ALEA.ENTRE.BORNES($U$2,$V$2)</f>
        <v>67</v>
      </c>
      <c r="F25" s="95" t="s">
        <v>9</v>
      </c>
      <c r="G25" s="55" t="s">
        <v>47</v>
      </c>
      <c r="H25" s="95" t="s">
        <v>10</v>
      </c>
      <c r="I25" s="94">
        <v>100</v>
      </c>
      <c r="J25" s="94"/>
      <c r="K25" s="55"/>
      <c r="L25" s="95"/>
      <c r="M25" s="55">
        <f ca="1">_XLL.ALEA.ENTRE.BORNES($U$2,$V$2)*10+_XLL.ALEA.ENTRE.BORNES($U$3,$V$3)</f>
        <v>872</v>
      </c>
      <c r="N25" s="95" t="s">
        <v>9</v>
      </c>
      <c r="O25" s="55" t="s">
        <v>47</v>
      </c>
      <c r="P25" s="95" t="s">
        <v>10</v>
      </c>
      <c r="Q25" s="94">
        <v>1000</v>
      </c>
      <c r="R25" s="59"/>
      <c r="S25" s="60"/>
    </row>
    <row r="26" spans="1:19" ht="18.75">
      <c r="A26" s="58"/>
      <c r="B26" s="59"/>
      <c r="C26" s="21"/>
      <c r="D26" s="59"/>
      <c r="E26" s="55">
        <f ca="1">_XLL.ALEA.ENTRE.BORNES($U$2,$V$2)</f>
        <v>12</v>
      </c>
      <c r="F26" s="95" t="s">
        <v>9</v>
      </c>
      <c r="G26" s="55" t="s">
        <v>47</v>
      </c>
      <c r="H26" s="95" t="s">
        <v>10</v>
      </c>
      <c r="I26" s="94">
        <v>100</v>
      </c>
      <c r="J26" s="95"/>
      <c r="K26" s="55"/>
      <c r="L26" s="95"/>
      <c r="M26" s="55">
        <f ca="1">_XLL.ALEA.ENTRE.BORNES($U$2,$V$2)*10+_XLL.ALEA.ENTRE.BORNES($U$3,$V$3)</f>
        <v>654</v>
      </c>
      <c r="N26" s="95" t="s">
        <v>9</v>
      </c>
      <c r="O26" s="55" t="s">
        <v>47</v>
      </c>
      <c r="P26" s="95" t="s">
        <v>10</v>
      </c>
      <c r="Q26" s="94">
        <v>1000</v>
      </c>
      <c r="R26" s="59"/>
      <c r="S26" s="60"/>
    </row>
    <row r="27" spans="1:19" ht="18.75">
      <c r="A27" s="58"/>
      <c r="B27" s="59"/>
      <c r="C27" s="21"/>
      <c r="D27" s="59"/>
      <c r="E27" s="55">
        <f ca="1">_XLL.ALEA.ENTRE.BORNES($U$2,$V$2)</f>
        <v>65</v>
      </c>
      <c r="F27" s="95" t="s">
        <v>9</v>
      </c>
      <c r="G27" s="55" t="s">
        <v>47</v>
      </c>
      <c r="H27" s="95" t="s">
        <v>10</v>
      </c>
      <c r="I27" s="94">
        <v>100</v>
      </c>
      <c r="J27" s="95"/>
      <c r="K27" s="55"/>
      <c r="L27" s="95"/>
      <c r="M27" s="55">
        <f ca="1">_XLL.ALEA.ENTRE.BORNES($U$2,$V$2)*10+_XLL.ALEA.ENTRE.BORNES($U$3,$V$3)</f>
        <v>488</v>
      </c>
      <c r="N27" s="95" t="s">
        <v>9</v>
      </c>
      <c r="O27" s="55" t="s">
        <v>47</v>
      </c>
      <c r="P27" s="95" t="s">
        <v>10</v>
      </c>
      <c r="Q27" s="94">
        <v>1000</v>
      </c>
      <c r="R27" s="59"/>
      <c r="S27" s="60"/>
    </row>
    <row r="28" spans="1:19" ht="18.75">
      <c r="A28" s="58"/>
      <c r="B28" s="59"/>
      <c r="C28" s="21"/>
      <c r="D28" s="59"/>
      <c r="E28" s="55">
        <f ca="1">_XLL.ALEA.ENTRE.BORNES($U$2,$V$2)</f>
        <v>68</v>
      </c>
      <c r="F28" s="95" t="s">
        <v>9</v>
      </c>
      <c r="G28" s="55" t="s">
        <v>47</v>
      </c>
      <c r="H28" s="95" t="s">
        <v>10</v>
      </c>
      <c r="I28" s="94">
        <v>100</v>
      </c>
      <c r="J28" s="95"/>
      <c r="K28" s="55"/>
      <c r="L28" s="95"/>
      <c r="M28" s="55">
        <f ca="1">_XLL.ALEA.ENTRE.BORNES($U$2,$V$2)*10+_XLL.ALEA.ENTRE.BORNES($U$3,$V$3)</f>
        <v>203</v>
      </c>
      <c r="N28" s="95" t="s">
        <v>9</v>
      </c>
      <c r="O28" s="55" t="s">
        <v>47</v>
      </c>
      <c r="P28" s="95" t="s">
        <v>10</v>
      </c>
      <c r="Q28" s="94">
        <v>1000</v>
      </c>
      <c r="R28" s="59"/>
      <c r="S28" s="60"/>
    </row>
    <row r="29" spans="1:19" ht="18.75">
      <c r="A29" s="58"/>
      <c r="B29" s="59"/>
      <c r="C29" s="21"/>
      <c r="D29" s="59"/>
      <c r="E29" s="55">
        <f ca="1">_XLL.ALEA.ENTRE.BORNES($U$2,$V$2)</f>
        <v>22</v>
      </c>
      <c r="F29" s="95" t="s">
        <v>9</v>
      </c>
      <c r="G29" s="55" t="s">
        <v>47</v>
      </c>
      <c r="H29" s="95" t="s">
        <v>10</v>
      </c>
      <c r="I29" s="94">
        <v>100</v>
      </c>
      <c r="J29" s="95"/>
      <c r="K29" s="55"/>
      <c r="L29" s="95"/>
      <c r="M29" s="55">
        <f ca="1">_XLL.ALEA.ENTRE.BORNES($U$2,$V$2)*10+_XLL.ALEA.ENTRE.BORNES($U$3,$V$3)</f>
        <v>519</v>
      </c>
      <c r="N29" s="95" t="s">
        <v>9</v>
      </c>
      <c r="O29" s="55" t="s">
        <v>47</v>
      </c>
      <c r="P29" s="95" t="s">
        <v>10</v>
      </c>
      <c r="Q29" s="94">
        <v>1000</v>
      </c>
      <c r="R29" s="59"/>
      <c r="S29" s="60"/>
    </row>
    <row r="30" spans="1:19" ht="1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</row>
    <row r="31" spans="1:19" ht="15">
      <c r="A31" s="19" t="s">
        <v>2</v>
      </c>
      <c r="B31" s="59"/>
      <c r="C31" s="59"/>
      <c r="D31" s="59"/>
      <c r="E31" s="59"/>
      <c r="F31" s="59"/>
      <c r="G31" s="59"/>
      <c r="H31" s="59"/>
      <c r="I31" s="59" t="s">
        <v>81</v>
      </c>
      <c r="J31" s="59"/>
      <c r="K31" s="59"/>
      <c r="L31" s="59"/>
      <c r="M31" s="59"/>
      <c r="N31" s="59"/>
      <c r="O31" s="59"/>
      <c r="P31" s="59"/>
      <c r="Q31" s="59"/>
      <c r="R31" s="59"/>
      <c r="S31" s="60"/>
    </row>
    <row r="32" spans="1:19" ht="15">
      <c r="A32" s="19"/>
      <c r="B32" s="24"/>
      <c r="C32" s="59"/>
      <c r="D32" s="59"/>
      <c r="E32" s="59"/>
      <c r="F32" s="59"/>
      <c r="G32" s="59"/>
      <c r="H32" s="59"/>
      <c r="I32" s="59" t="s">
        <v>82</v>
      </c>
      <c r="J32" s="59"/>
      <c r="K32" s="59"/>
      <c r="L32" s="59"/>
      <c r="M32" s="59"/>
      <c r="N32" s="59"/>
      <c r="O32" s="59"/>
      <c r="P32" s="59"/>
      <c r="Q32" s="59"/>
      <c r="R32" s="59"/>
      <c r="S32" s="60"/>
    </row>
    <row r="33" spans="1:19" ht="15.75" customHeight="1">
      <c r="A33" s="58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1"/>
    </row>
    <row r="34" spans="1:19" ht="15">
      <c r="A34" s="58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1"/>
    </row>
    <row r="35" spans="1:19" ht="15">
      <c r="A35" s="58"/>
      <c r="B35" s="59" t="s">
        <v>78</v>
      </c>
      <c r="C35" s="59"/>
      <c r="D35" s="59"/>
      <c r="E35" s="59"/>
      <c r="F35" s="59"/>
      <c r="G35" s="59"/>
      <c r="H35" s="59"/>
      <c r="I35" s="59"/>
      <c r="J35" s="59" t="s">
        <v>80</v>
      </c>
      <c r="K35" s="59"/>
      <c r="L35" s="59"/>
      <c r="M35" s="59"/>
      <c r="N35" s="59"/>
      <c r="O35" s="59"/>
      <c r="P35" s="59"/>
      <c r="Q35" s="59"/>
      <c r="R35" s="59" t="s">
        <v>79</v>
      </c>
      <c r="S35" s="60"/>
    </row>
    <row r="36" spans="1:19" ht="15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7"/>
    </row>
    <row r="39" spans="1:19" ht="15">
      <c r="A39" s="19" t="s">
        <v>12</v>
      </c>
      <c r="B39" s="24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0"/>
    </row>
    <row r="40" spans="1:19" ht="15" customHeigh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</row>
    <row r="41" spans="1:19" ht="1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</row>
    <row r="42" spans="1:19" ht="1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</row>
    <row r="43" spans="1:19" ht="1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</row>
    <row r="44" spans="1:19" ht="15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</row>
    <row r="45" spans="1:19" ht="15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0"/>
    </row>
    <row r="46" spans="1:19" ht="15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60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9">
    <mergeCell ref="A5:R6"/>
    <mergeCell ref="A21:R22"/>
    <mergeCell ref="B33:S34"/>
    <mergeCell ref="A1:A4"/>
    <mergeCell ref="B1:R2"/>
    <mergeCell ref="S1:S4"/>
    <mergeCell ref="C4:R4"/>
    <mergeCell ref="J3:R3"/>
    <mergeCell ref="S5:S6"/>
  </mergeCells>
  <conditionalFormatting sqref="X5:Z5">
    <cfRule type="expression" priority="1" dxfId="5" stopIfTrue="1">
      <formula>OR(COUNTA($A$2:$C$2)&lt;&gt;3,$A$2&gt;($C$2-$B$2+1))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I50"/>
  <sheetViews>
    <sheetView zoomScalePageLayoutView="0" workbookViewId="0" topLeftCell="A1">
      <selection activeCell="AG1" sqref="AG1:AG16384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5.28125" style="0" customWidth="1"/>
    <col min="5" max="5" width="2.140625" style="0" customWidth="1"/>
    <col min="6" max="6" width="5.00390625" style="0" customWidth="1"/>
    <col min="7" max="7" width="3.140625" style="0" customWidth="1"/>
    <col min="8" max="8" width="5.421875" style="0" customWidth="1"/>
    <col min="9" max="9" width="4.140625" style="0" customWidth="1"/>
    <col min="10" max="10" width="4.57421875" style="0" customWidth="1"/>
    <col min="11" max="11" width="1.28515625" style="0" customWidth="1"/>
    <col min="12" max="12" width="5.57421875" style="0" customWidth="1"/>
    <col min="13" max="13" width="2.140625" style="0" customWidth="1"/>
    <col min="14" max="14" width="4.00390625" style="0" customWidth="1"/>
    <col min="15" max="15" width="3.00390625" style="0" customWidth="1"/>
    <col min="16" max="16" width="5.7109375" style="0" customWidth="1"/>
    <col min="17" max="17" width="3.28125" style="0" customWidth="1"/>
    <col min="18" max="18" width="16.28125" style="0" customWidth="1"/>
    <col min="19" max="19" width="26.00390625" style="0" hidden="1" customWidth="1"/>
    <col min="20" max="20" width="7.28125" style="0" hidden="1" customWidth="1"/>
    <col min="21" max="21" width="6.421875" style="0" hidden="1" customWidth="1"/>
    <col min="22" max="27" width="11.421875" style="0" hidden="1" customWidth="1"/>
    <col min="28" max="35" width="0" style="0" hidden="1" customWidth="1"/>
  </cols>
  <sheetData>
    <row r="1" spans="1:35" ht="15.75" customHeight="1">
      <c r="A1" s="109"/>
      <c r="B1" s="125" t="s">
        <v>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  <c r="R1" s="121" t="s">
        <v>18</v>
      </c>
      <c r="S1" s="22" t="s">
        <v>5</v>
      </c>
      <c r="T1" s="23" t="s">
        <v>4</v>
      </c>
      <c r="U1" s="23" t="s">
        <v>6</v>
      </c>
      <c r="W1" s="21">
        <f ca="1">_XLL.ALEA.ENTRE.BORNES($T$2,$U$2)</f>
        <v>317</v>
      </c>
      <c r="X1" s="21" t="s">
        <v>13</v>
      </c>
      <c r="Y1" s="26">
        <f ca="1">_XLL.ALEA.ENTRE.BORNES((W1-1-ROUNDDOWN(W1,-1))+1,$U$3)</f>
        <v>9</v>
      </c>
      <c r="Z1" s="46" t="s">
        <v>10</v>
      </c>
      <c r="AA1" s="26" t="s">
        <v>11</v>
      </c>
      <c r="AB1" s="26"/>
      <c r="AC1">
        <v>5</v>
      </c>
      <c r="AH1" s="46" t="s">
        <v>10</v>
      </c>
      <c r="AI1" s="26" t="s">
        <v>11</v>
      </c>
    </row>
    <row r="2" spans="1:35" ht="15" customHeight="1">
      <c r="A2" s="110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30"/>
      <c r="R2" s="122"/>
      <c r="S2" t="s">
        <v>7</v>
      </c>
      <c r="T2">
        <v>100</v>
      </c>
      <c r="U2">
        <v>500</v>
      </c>
      <c r="W2" s="21">
        <f aca="true" ca="1" t="shared" si="0" ref="W2:W22">_XLL.ALEA.ENTRE.BORNES($T$2,$U$2)</f>
        <v>415</v>
      </c>
      <c r="X2" s="21" t="s">
        <v>13</v>
      </c>
      <c r="Y2" s="26">
        <f aca="true" ca="1" t="shared" si="1" ref="Y2:Y21">_XLL.ALEA.ENTRE.BORNES((W2-1-ROUNDDOWN(W2,-1))+1,$U$3)</f>
        <v>6</v>
      </c>
      <c r="Z2" s="46" t="s">
        <v>10</v>
      </c>
      <c r="AA2" s="26" t="s">
        <v>11</v>
      </c>
      <c r="AB2" s="46"/>
      <c r="AC2">
        <v>8</v>
      </c>
      <c r="AH2" s="46" t="s">
        <v>10</v>
      </c>
      <c r="AI2" s="26" t="s">
        <v>11</v>
      </c>
    </row>
    <row r="3" spans="1:35" ht="15" customHeight="1">
      <c r="A3" s="110"/>
      <c r="B3" s="59"/>
      <c r="C3" s="32"/>
      <c r="D3" s="32"/>
      <c r="E3" s="32"/>
      <c r="F3" s="32"/>
      <c r="G3" s="32"/>
      <c r="H3" s="32"/>
      <c r="I3" s="112" t="s">
        <v>39</v>
      </c>
      <c r="J3" s="112"/>
      <c r="K3" s="112"/>
      <c r="L3" s="112"/>
      <c r="M3" s="112"/>
      <c r="N3" s="112"/>
      <c r="O3" s="112"/>
      <c r="P3" s="112"/>
      <c r="Q3" s="113"/>
      <c r="R3" s="123"/>
      <c r="S3" t="s">
        <v>8</v>
      </c>
      <c r="T3" s="21">
        <v>1</v>
      </c>
      <c r="U3" s="21">
        <v>9</v>
      </c>
      <c r="W3" s="21">
        <f ca="1" t="shared" si="0"/>
        <v>366</v>
      </c>
      <c r="X3" s="21" t="s">
        <v>13</v>
      </c>
      <c r="Y3" s="26">
        <f ca="1" t="shared" si="1"/>
        <v>8</v>
      </c>
      <c r="Z3" s="46" t="s">
        <v>10</v>
      </c>
      <c r="AA3" s="26" t="s">
        <v>11</v>
      </c>
      <c r="AB3" s="46"/>
      <c r="AC3">
        <v>12</v>
      </c>
      <c r="AH3" s="46" t="s">
        <v>10</v>
      </c>
      <c r="AI3" s="26" t="s">
        <v>11</v>
      </c>
    </row>
    <row r="4" spans="1:35" ht="15" customHeight="1">
      <c r="A4" s="111"/>
      <c r="B4" s="53"/>
      <c r="C4" s="131" t="s">
        <v>41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2"/>
      <c r="R4" s="124"/>
      <c r="W4" s="21">
        <f ca="1" t="shared" si="0"/>
        <v>478</v>
      </c>
      <c r="X4" s="21" t="s">
        <v>13</v>
      </c>
      <c r="Y4" s="26">
        <f ca="1" t="shared" si="1"/>
        <v>9</v>
      </c>
      <c r="Z4" s="46" t="s">
        <v>10</v>
      </c>
      <c r="AA4" s="26" t="s">
        <v>11</v>
      </c>
      <c r="AB4" s="46"/>
      <c r="AC4">
        <v>3</v>
      </c>
      <c r="AH4" s="46" t="s">
        <v>10</v>
      </c>
      <c r="AI4" s="26" t="s">
        <v>11</v>
      </c>
    </row>
    <row r="5" spans="1:35" ht="20.25" customHeight="1">
      <c r="A5" s="134" t="s">
        <v>48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6"/>
      <c r="R5" s="114" t="s">
        <v>3</v>
      </c>
      <c r="W5" s="21">
        <f ca="1" t="shared" si="0"/>
        <v>105</v>
      </c>
      <c r="X5" s="21" t="s">
        <v>13</v>
      </c>
      <c r="Y5" s="26">
        <f ca="1" t="shared" si="1"/>
        <v>9</v>
      </c>
      <c r="Z5" s="46" t="s">
        <v>10</v>
      </c>
      <c r="AA5" s="26" t="s">
        <v>11</v>
      </c>
      <c r="AB5" s="46"/>
      <c r="AC5">
        <v>1</v>
      </c>
      <c r="AH5" s="46" t="s">
        <v>10</v>
      </c>
      <c r="AI5" s="26" t="s">
        <v>11</v>
      </c>
    </row>
    <row r="6" spans="1:29" ht="11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  <c r="R6" s="115"/>
      <c r="W6" s="21">
        <f ca="1" t="shared" si="0"/>
        <v>314</v>
      </c>
      <c r="Y6" s="26">
        <f ca="1" t="shared" si="1"/>
        <v>7</v>
      </c>
      <c r="AC6">
        <v>14</v>
      </c>
    </row>
    <row r="7" spans="1:35" ht="1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7"/>
      <c r="W7" s="21">
        <f ca="1" t="shared" si="0"/>
        <v>454</v>
      </c>
      <c r="X7" s="21" t="s">
        <v>13</v>
      </c>
      <c r="Y7" s="26">
        <f ca="1" t="shared" si="1"/>
        <v>7</v>
      </c>
      <c r="Z7" s="46" t="s">
        <v>10</v>
      </c>
      <c r="AA7" s="26" t="s">
        <v>11</v>
      </c>
      <c r="AB7" s="26"/>
      <c r="AC7">
        <v>4</v>
      </c>
      <c r="AH7" s="46" t="s">
        <v>10</v>
      </c>
      <c r="AI7" s="26" t="s">
        <v>11</v>
      </c>
    </row>
    <row r="8" spans="1:35" ht="15">
      <c r="A8" s="19" t="s">
        <v>0</v>
      </c>
      <c r="B8" s="24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  <c r="W8" s="21">
        <f ca="1" t="shared" si="0"/>
        <v>476</v>
      </c>
      <c r="X8" s="21" t="s">
        <v>13</v>
      </c>
      <c r="Y8" s="26">
        <f ca="1" t="shared" si="1"/>
        <v>8</v>
      </c>
      <c r="Z8" s="46" t="s">
        <v>10</v>
      </c>
      <c r="AA8" s="26" t="s">
        <v>11</v>
      </c>
      <c r="AB8" s="46"/>
      <c r="AC8">
        <v>15</v>
      </c>
      <c r="AH8" s="46" t="s">
        <v>10</v>
      </c>
      <c r="AI8" s="26" t="s">
        <v>11</v>
      </c>
    </row>
    <row r="9" spans="1:35" ht="18.75">
      <c r="A9" s="58"/>
      <c r="B9" s="26"/>
      <c r="C9" s="21"/>
      <c r="D9" s="55">
        <f ca="1">_XLL.ALEA.ENTRE.BORNES($T$2,$U$2)</f>
        <v>196</v>
      </c>
      <c r="E9" s="95" t="s">
        <v>13</v>
      </c>
      <c r="F9" s="94">
        <f ca="1">IF((W1-ROUNDDOWN(W1,-1)-Y1)=0,_XLL.ALEA.ENTRE.BORNES(Y1,$U$3),Y1)*10</f>
        <v>90</v>
      </c>
      <c r="G9" s="95" t="s">
        <v>10</v>
      </c>
      <c r="H9" s="94" t="s">
        <v>11</v>
      </c>
      <c r="I9" s="94"/>
      <c r="J9" s="55"/>
      <c r="K9" s="95"/>
      <c r="L9" s="55">
        <f ca="1">_XLL.ALEA.ENTRE.BORNES($T$2,$U$2)</f>
        <v>208</v>
      </c>
      <c r="M9" s="95" t="s">
        <v>13</v>
      </c>
      <c r="N9" s="94">
        <f ca="1">IF((W11-ROUNDDOWN(W11,-1)-Y11)=0,_XLL.ALEA.ENTRE.BORNES(Y11,$U$3),Y11)*10</f>
        <v>90</v>
      </c>
      <c r="O9" s="95" t="s">
        <v>10</v>
      </c>
      <c r="P9" s="94" t="s">
        <v>11</v>
      </c>
      <c r="Q9" s="26"/>
      <c r="R9" s="60"/>
      <c r="W9" s="21">
        <f ca="1" t="shared" si="0"/>
        <v>459</v>
      </c>
      <c r="X9" s="21" t="s">
        <v>13</v>
      </c>
      <c r="Y9" s="26">
        <f ca="1" t="shared" si="1"/>
        <v>9</v>
      </c>
      <c r="Z9" s="46" t="s">
        <v>10</v>
      </c>
      <c r="AA9" s="26" t="s">
        <v>11</v>
      </c>
      <c r="AB9" s="46"/>
      <c r="AC9">
        <v>2</v>
      </c>
      <c r="AH9" s="46" t="s">
        <v>10</v>
      </c>
      <c r="AI9" s="26" t="s">
        <v>11</v>
      </c>
    </row>
    <row r="10" spans="1:35" ht="18.75">
      <c r="A10" s="58"/>
      <c r="B10" s="59"/>
      <c r="C10" s="21"/>
      <c r="D10" s="55">
        <f ca="1">_XLL.ALEA.ENTRE.BORNES($T$2,$U$2)</f>
        <v>203</v>
      </c>
      <c r="E10" s="95" t="s">
        <v>13</v>
      </c>
      <c r="F10" s="94">
        <f ca="1">IF((W2-ROUNDDOWN(W2,-1)-Y2)=0,_XLL.ALEA.ENTRE.BORNES(Y2,$U$3),Y2)*10</f>
        <v>60</v>
      </c>
      <c r="G10" s="95" t="s">
        <v>10</v>
      </c>
      <c r="H10" s="94" t="s">
        <v>11</v>
      </c>
      <c r="I10" s="95"/>
      <c r="J10" s="55"/>
      <c r="K10" s="95"/>
      <c r="L10" s="55">
        <f ca="1">_XLL.ALEA.ENTRE.BORNES($T$2,$U$2)</f>
        <v>360</v>
      </c>
      <c r="M10" s="95" t="s">
        <v>13</v>
      </c>
      <c r="N10" s="107">
        <f ca="1">IF((W12-ROUNDDOWN(W12,-1)-Y12)=0,_XLL.ALEA.ENTRE.BORNES(Y12,$U$3),Y12)*10</f>
        <v>90</v>
      </c>
      <c r="O10" s="95" t="s">
        <v>10</v>
      </c>
      <c r="P10" s="94" t="s">
        <v>11</v>
      </c>
      <c r="Q10" s="59"/>
      <c r="R10" s="60"/>
      <c r="W10" s="21">
        <f ca="1" t="shared" si="0"/>
        <v>304</v>
      </c>
      <c r="X10" s="21" t="s">
        <v>13</v>
      </c>
      <c r="Y10" s="26">
        <f ca="1" t="shared" si="1"/>
        <v>8</v>
      </c>
      <c r="Z10" s="46" t="s">
        <v>10</v>
      </c>
      <c r="AA10" s="26" t="s">
        <v>11</v>
      </c>
      <c r="AB10" s="46"/>
      <c r="AC10">
        <v>11</v>
      </c>
      <c r="AH10" s="46" t="s">
        <v>10</v>
      </c>
      <c r="AI10" s="26" t="s">
        <v>11</v>
      </c>
    </row>
    <row r="11" spans="1:35" ht="18.75">
      <c r="A11" s="58"/>
      <c r="B11" s="59"/>
      <c r="C11" s="21"/>
      <c r="D11" s="55">
        <f ca="1">_XLL.ALEA.ENTRE.BORNES($T$2,$U$2)</f>
        <v>391</v>
      </c>
      <c r="E11" s="95" t="s">
        <v>13</v>
      </c>
      <c r="F11" s="94">
        <f ca="1">IF((W3-ROUNDDOWN(W3,-1)-Y3)=0,_XLL.ALEA.ENTRE.BORNES(Y3,$U$3),Y3)*10</f>
        <v>80</v>
      </c>
      <c r="G11" s="95" t="s">
        <v>10</v>
      </c>
      <c r="H11" s="94" t="s">
        <v>11</v>
      </c>
      <c r="I11" s="95"/>
      <c r="J11" s="55"/>
      <c r="K11" s="95"/>
      <c r="L11" s="55">
        <f ca="1">_XLL.ALEA.ENTRE.BORNES($T$2,$U$2)</f>
        <v>326</v>
      </c>
      <c r="M11" s="95" t="s">
        <v>13</v>
      </c>
      <c r="N11" s="107">
        <f ca="1">IF((W13-ROUNDDOWN(W13,-1)-Y13)=0,_XLL.ALEA.ENTRE.BORNES(Y13,$U$3),Y13)*10</f>
        <v>90</v>
      </c>
      <c r="O11" s="95" t="s">
        <v>10</v>
      </c>
      <c r="P11" s="94" t="s">
        <v>11</v>
      </c>
      <c r="Q11" s="59"/>
      <c r="R11" s="60"/>
      <c r="W11" s="21">
        <f ca="1" t="shared" si="0"/>
        <v>208</v>
      </c>
      <c r="X11" s="21" t="s">
        <v>13</v>
      </c>
      <c r="Y11" s="26">
        <f ca="1" t="shared" si="1"/>
        <v>9</v>
      </c>
      <c r="Z11" s="46" t="s">
        <v>10</v>
      </c>
      <c r="AA11" s="26" t="s">
        <v>11</v>
      </c>
      <c r="AB11" s="46"/>
      <c r="AH11" s="46" t="s">
        <v>10</v>
      </c>
      <c r="AI11" s="26" t="s">
        <v>11</v>
      </c>
    </row>
    <row r="12" spans="1:25" ht="18.75">
      <c r="A12" s="58"/>
      <c r="B12" s="59"/>
      <c r="C12" s="21"/>
      <c r="D12" s="55">
        <f ca="1">_XLL.ALEA.ENTRE.BORNES($T$2,$U$2)</f>
        <v>416</v>
      </c>
      <c r="E12" s="95" t="s">
        <v>13</v>
      </c>
      <c r="F12" s="94">
        <f ca="1">IF((W4-ROUNDDOWN(W4,-1)-Y4)=0,_XLL.ALEA.ENTRE.BORNES(Y4,$U$3),Y4)*10</f>
        <v>90</v>
      </c>
      <c r="G12" s="95" t="s">
        <v>10</v>
      </c>
      <c r="H12" s="94" t="s">
        <v>11</v>
      </c>
      <c r="I12" s="95"/>
      <c r="J12" s="55"/>
      <c r="K12" s="95"/>
      <c r="L12" s="55">
        <f ca="1">_XLL.ALEA.ENTRE.BORNES($T$2,$U$2)</f>
        <v>382</v>
      </c>
      <c r="M12" s="95" t="s">
        <v>13</v>
      </c>
      <c r="N12" s="107">
        <f ca="1">IF((W14-ROUNDDOWN(W14,-1)-Y14)=0,_XLL.ALEA.ENTRE.BORNES(Y14,$U$3),Y14)*10</f>
        <v>80</v>
      </c>
      <c r="O12" s="95" t="s">
        <v>10</v>
      </c>
      <c r="P12" s="94" t="s">
        <v>11</v>
      </c>
      <c r="Q12" s="59"/>
      <c r="R12" s="60"/>
      <c r="W12" s="21">
        <f ca="1" t="shared" si="0"/>
        <v>418</v>
      </c>
      <c r="Y12" s="26">
        <f ca="1" t="shared" si="1"/>
        <v>9</v>
      </c>
    </row>
    <row r="13" spans="1:25" ht="18.75">
      <c r="A13" s="58"/>
      <c r="B13" s="59"/>
      <c r="C13" s="21"/>
      <c r="D13" s="55">
        <f ca="1">_XLL.ALEA.ENTRE.BORNES($T$2,$U$2)</f>
        <v>450</v>
      </c>
      <c r="E13" s="95" t="s">
        <v>13</v>
      </c>
      <c r="F13" s="94">
        <f ca="1">IF((W5-ROUNDDOWN(W5,-1)-Y5)=0,_XLL.ALEA.ENTRE.BORNES(Y5,$U$3),Y5)*10</f>
        <v>90</v>
      </c>
      <c r="G13" s="95" t="s">
        <v>10</v>
      </c>
      <c r="H13" s="94" t="s">
        <v>11</v>
      </c>
      <c r="I13" s="95"/>
      <c r="J13" s="55"/>
      <c r="K13" s="95"/>
      <c r="L13" s="55">
        <f ca="1">_XLL.ALEA.ENTRE.BORNES($T$2,$U$2)</f>
        <v>107</v>
      </c>
      <c r="M13" s="95" t="s">
        <v>13</v>
      </c>
      <c r="N13" s="107">
        <f ca="1">IF((W15-ROUNDDOWN(W15,-1)-Y15)=0,_XLL.ALEA.ENTRE.BORNES(Y15,$U$3),Y15)*10</f>
        <v>90</v>
      </c>
      <c r="O13" s="95" t="s">
        <v>10</v>
      </c>
      <c r="P13" s="94" t="s">
        <v>11</v>
      </c>
      <c r="Q13" s="59"/>
      <c r="R13" s="60"/>
      <c r="W13" s="21">
        <f ca="1" t="shared" si="0"/>
        <v>269</v>
      </c>
      <c r="Y13" s="26">
        <f ca="1" t="shared" si="1"/>
        <v>9</v>
      </c>
    </row>
    <row r="14" spans="1:25" ht="1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60"/>
      <c r="W14" s="21">
        <f ca="1" t="shared" si="0"/>
        <v>127</v>
      </c>
      <c r="Y14" s="26">
        <f ca="1" t="shared" si="1"/>
        <v>8</v>
      </c>
    </row>
    <row r="15" spans="1:25" ht="15">
      <c r="A15" s="19" t="s">
        <v>2</v>
      </c>
      <c r="B15" s="24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60"/>
      <c r="W15" s="21">
        <f ca="1" t="shared" si="0"/>
        <v>329</v>
      </c>
      <c r="Y15" s="26">
        <f ca="1" t="shared" si="1"/>
        <v>9</v>
      </c>
    </row>
    <row r="16" spans="1:25" ht="15">
      <c r="A16" s="58"/>
      <c r="B16" s="59"/>
      <c r="C16" s="59"/>
      <c r="D16" s="59"/>
      <c r="E16" s="59"/>
      <c r="F16" s="59" t="s">
        <v>84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60"/>
      <c r="W16" s="21">
        <f ca="1" t="shared" si="0"/>
        <v>133</v>
      </c>
      <c r="Y16" s="26">
        <f ca="1" t="shared" si="1"/>
        <v>7</v>
      </c>
    </row>
    <row r="17" spans="1:25" ht="15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60"/>
      <c r="W17" s="21">
        <f ca="1" t="shared" si="0"/>
        <v>131</v>
      </c>
      <c r="Y17" s="26">
        <f ca="1" t="shared" si="1"/>
        <v>4</v>
      </c>
    </row>
    <row r="18" spans="1:25" ht="15">
      <c r="A18" s="58"/>
      <c r="B18" s="59"/>
      <c r="C18" s="59"/>
      <c r="D18" s="59"/>
      <c r="E18" s="59"/>
      <c r="F18" s="59" t="s">
        <v>85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60"/>
      <c r="W18" s="21">
        <f ca="1" t="shared" si="0"/>
        <v>362</v>
      </c>
      <c r="Y18" s="26">
        <f ca="1" t="shared" si="1"/>
        <v>4</v>
      </c>
    </row>
    <row r="19" spans="1:25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  <c r="W19" s="21">
        <f ca="1" t="shared" si="0"/>
        <v>471</v>
      </c>
      <c r="Y19" s="26">
        <f ca="1" t="shared" si="1"/>
        <v>5</v>
      </c>
    </row>
    <row r="20" spans="1:25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W20" s="21">
        <f ca="1" t="shared" si="0"/>
        <v>386</v>
      </c>
      <c r="Y20" s="26">
        <f ca="1" t="shared" si="1"/>
        <v>7</v>
      </c>
    </row>
    <row r="21" spans="1:25" ht="30.75" customHeight="1">
      <c r="A21" s="134" t="s">
        <v>167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6"/>
      <c r="R21" s="54" t="s">
        <v>3</v>
      </c>
      <c r="W21" s="21">
        <f ca="1" t="shared" si="0"/>
        <v>380</v>
      </c>
      <c r="Y21" s="26">
        <f ca="1" t="shared" si="1"/>
        <v>9</v>
      </c>
    </row>
    <row r="22" spans="1:23" ht="15" customHeight="1" hidden="1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9"/>
      <c r="R22" s="10"/>
      <c r="W22" s="21">
        <f ca="1" t="shared" si="0"/>
        <v>214</v>
      </c>
    </row>
    <row r="23" spans="1:18" ht="15">
      <c r="A23" s="30"/>
      <c r="B23" s="11"/>
      <c r="C23" s="56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57"/>
    </row>
    <row r="24" spans="1:18" ht="15">
      <c r="A24" s="19" t="s">
        <v>0</v>
      </c>
      <c r="B24" s="24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0"/>
    </row>
    <row r="25" spans="1:18" ht="18.75">
      <c r="A25" s="58"/>
      <c r="B25" s="59"/>
      <c r="C25" s="21"/>
      <c r="D25" s="55">
        <f ca="1">_XLL.ALEA.ENTRE.BORNES($T$2,$U$2)</f>
        <v>165</v>
      </c>
      <c r="E25" s="95" t="s">
        <v>13</v>
      </c>
      <c r="F25" s="94">
        <f ca="1">IF((W6-ROUNDDOWN(W6,-1)-Y6)=0,_XLL.ALEA.ENTRE.BORNES(Y6,$U$3),Y6)*10</f>
        <v>70</v>
      </c>
      <c r="G25" s="95" t="s">
        <v>10</v>
      </c>
      <c r="H25" s="94" t="s">
        <v>11</v>
      </c>
      <c r="I25" s="94"/>
      <c r="J25" s="55"/>
      <c r="K25" s="95"/>
      <c r="L25" s="55">
        <f ca="1">_XLL.ALEA.ENTRE.BORNES($T$2,$U$2)</f>
        <v>246</v>
      </c>
      <c r="M25" s="95" t="s">
        <v>13</v>
      </c>
      <c r="N25" s="94">
        <f ca="1">IF((W16-ROUNDDOWN(W16,-1)-Y16)=0,_XLL.ALEA.ENTRE.BORNES(Y16,$U$3),Y16)*10</f>
        <v>70</v>
      </c>
      <c r="O25" s="95" t="s">
        <v>10</v>
      </c>
      <c r="P25" s="94" t="s">
        <v>11</v>
      </c>
      <c r="Q25" s="59"/>
      <c r="R25" s="60"/>
    </row>
    <row r="26" spans="1:18" ht="18.75">
      <c r="A26" s="58"/>
      <c r="B26" s="59"/>
      <c r="C26" s="21"/>
      <c r="D26" s="55">
        <f ca="1">_XLL.ALEA.ENTRE.BORNES($T$2,$U$2)</f>
        <v>208</v>
      </c>
      <c r="E26" s="95" t="s">
        <v>13</v>
      </c>
      <c r="F26" s="107">
        <f ca="1">IF((W7-ROUNDDOWN(W7,-1)-Y7)=0,_XLL.ALEA.ENTRE.BORNES(Y7,$U$3),Y7)*10</f>
        <v>70</v>
      </c>
      <c r="G26" s="95" t="s">
        <v>10</v>
      </c>
      <c r="H26" s="94" t="s">
        <v>11</v>
      </c>
      <c r="I26" s="95"/>
      <c r="J26" s="55"/>
      <c r="K26" s="95"/>
      <c r="L26" s="55">
        <f ca="1">_XLL.ALEA.ENTRE.BORNES($T$2,$U$2)</f>
        <v>277</v>
      </c>
      <c r="M26" s="95" t="s">
        <v>13</v>
      </c>
      <c r="N26" s="107">
        <f ca="1">IF((W17-ROUNDDOWN(W17,-1)-Y17)=0,_XLL.ALEA.ENTRE.BORNES(Y17,$U$3),Y17)*10</f>
        <v>40</v>
      </c>
      <c r="O26" s="95" t="s">
        <v>10</v>
      </c>
      <c r="P26" s="94" t="s">
        <v>11</v>
      </c>
      <c r="Q26" s="59"/>
      <c r="R26" s="60"/>
    </row>
    <row r="27" spans="1:18" ht="18.75">
      <c r="A27" s="58"/>
      <c r="B27" s="59"/>
      <c r="C27" s="21"/>
      <c r="D27" s="55">
        <f ca="1">_XLL.ALEA.ENTRE.BORNES($T$2,$U$2)</f>
        <v>406</v>
      </c>
      <c r="E27" s="95" t="s">
        <v>13</v>
      </c>
      <c r="F27" s="107">
        <f ca="1">IF((W8-ROUNDDOWN(W8,-1)-Y8)=0,_XLL.ALEA.ENTRE.BORNES(Y8,$U$3),Y8)*10</f>
        <v>80</v>
      </c>
      <c r="G27" s="95" t="s">
        <v>10</v>
      </c>
      <c r="H27" s="94" t="s">
        <v>11</v>
      </c>
      <c r="I27" s="95"/>
      <c r="J27" s="55"/>
      <c r="K27" s="95"/>
      <c r="L27" s="55">
        <f ca="1">_XLL.ALEA.ENTRE.BORNES($T$2,$U$2)</f>
        <v>217</v>
      </c>
      <c r="M27" s="95" t="s">
        <v>13</v>
      </c>
      <c r="N27" s="107">
        <f ca="1">IF((W18-ROUNDDOWN(W18,-1)-Y18)=0,_XLL.ALEA.ENTRE.BORNES(Y18,$U$3),Y18)*10</f>
        <v>40</v>
      </c>
      <c r="O27" s="95" t="s">
        <v>10</v>
      </c>
      <c r="P27" s="94" t="s">
        <v>11</v>
      </c>
      <c r="Q27" s="59"/>
      <c r="R27" s="60"/>
    </row>
    <row r="28" spans="1:18" ht="18.75">
      <c r="A28" s="58"/>
      <c r="B28" s="59"/>
      <c r="C28" s="21"/>
      <c r="D28" s="55">
        <f ca="1">_XLL.ALEA.ENTRE.BORNES($T$2,$U$2)</f>
        <v>159</v>
      </c>
      <c r="E28" s="95" t="s">
        <v>13</v>
      </c>
      <c r="F28" s="107">
        <f ca="1">IF((W9-ROUNDDOWN(W9,-1)-Y9)=0,_XLL.ALEA.ENTRE.BORNES(Y9,$U$3),Y9)*10</f>
        <v>90</v>
      </c>
      <c r="G28" s="95" t="s">
        <v>10</v>
      </c>
      <c r="H28" s="94" t="s">
        <v>11</v>
      </c>
      <c r="I28" s="95"/>
      <c r="J28" s="55"/>
      <c r="K28" s="95"/>
      <c r="L28" s="55">
        <f ca="1">_XLL.ALEA.ENTRE.BORNES($T$2,$U$2)</f>
        <v>277</v>
      </c>
      <c r="M28" s="95" t="s">
        <v>13</v>
      </c>
      <c r="N28" s="107">
        <f ca="1">IF((W19-ROUNDDOWN(W19,-1)-Y19)=0,_XLL.ALEA.ENTRE.BORNES(Y19,$U$3),Y19)*10</f>
        <v>50</v>
      </c>
      <c r="O28" s="95" t="s">
        <v>10</v>
      </c>
      <c r="P28" s="94" t="s">
        <v>11</v>
      </c>
      <c r="Q28" s="59"/>
      <c r="R28" s="60"/>
    </row>
    <row r="29" spans="1:18" ht="18.75">
      <c r="A29" s="58"/>
      <c r="B29" s="59"/>
      <c r="C29" s="21"/>
      <c r="D29" s="55">
        <f ca="1">_XLL.ALEA.ENTRE.BORNES($T$2,$U$2)</f>
        <v>306</v>
      </c>
      <c r="E29" s="95" t="s">
        <v>13</v>
      </c>
      <c r="F29" s="107">
        <f ca="1">IF((W10-ROUNDDOWN(W10,-1)-Y10)=0,_XLL.ALEA.ENTRE.BORNES(Y10,$U$3),Y10)*10</f>
        <v>80</v>
      </c>
      <c r="G29" s="95" t="s">
        <v>10</v>
      </c>
      <c r="H29" s="94" t="s">
        <v>11</v>
      </c>
      <c r="I29" s="95"/>
      <c r="J29" s="55"/>
      <c r="K29" s="95"/>
      <c r="L29" s="55">
        <f ca="1">_XLL.ALEA.ENTRE.BORNES($T$2,$U$2)</f>
        <v>397</v>
      </c>
      <c r="M29" s="95" t="s">
        <v>13</v>
      </c>
      <c r="N29" s="107">
        <f ca="1">IF((W20-ROUNDDOWN(W20,-1)-Y20)=0,_XLL.ALEA.ENTRE.BORNES(Y20,$U$3),Y20)*10</f>
        <v>70</v>
      </c>
      <c r="O29" s="95" t="s">
        <v>10</v>
      </c>
      <c r="P29" s="94" t="s">
        <v>11</v>
      </c>
      <c r="Q29" s="59"/>
      <c r="R29" s="60"/>
    </row>
    <row r="30" spans="1:18" ht="1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0"/>
    </row>
    <row r="31" spans="1:18" ht="15">
      <c r="A31" s="19" t="s">
        <v>2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60"/>
    </row>
    <row r="32" spans="1:18" ht="15">
      <c r="A32" s="19"/>
      <c r="B32" s="24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60"/>
    </row>
    <row r="33" spans="1:18" ht="15.75" customHeight="1">
      <c r="A33" s="58"/>
      <c r="B33" s="140" t="s">
        <v>86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91"/>
    </row>
    <row r="34" spans="1:18" ht="15">
      <c r="A34" s="58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91"/>
    </row>
    <row r="35" spans="1:18" ht="15">
      <c r="A35" s="58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60"/>
    </row>
    <row r="36" spans="1:18" ht="15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9"/>
    </row>
    <row r="37" spans="1:18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/>
    </row>
    <row r="38" spans="1:18" ht="15">
      <c r="A38" s="1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7"/>
    </row>
    <row r="39" spans="1:18" ht="15">
      <c r="A39" s="19" t="s">
        <v>12</v>
      </c>
      <c r="B39" s="24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60"/>
    </row>
    <row r="40" spans="1:18" ht="15" customHeigh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60"/>
    </row>
    <row r="41" spans="1:18" ht="1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60"/>
    </row>
    <row r="42" spans="1:18" ht="1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60"/>
    </row>
    <row r="43" spans="1:18" ht="1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60"/>
    </row>
    <row r="44" spans="1:18" ht="15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60"/>
    </row>
    <row r="45" spans="1:18" ht="15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60"/>
    </row>
    <row r="46" spans="1:18" ht="15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60"/>
    </row>
    <row r="47" spans="1:18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9"/>
    </row>
    <row r="48" spans="1:18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</row>
    <row r="49" spans="1:18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6"/>
    </row>
    <row r="50" spans="1:18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9"/>
    </row>
  </sheetData>
  <sheetProtection/>
  <mergeCells count="9">
    <mergeCell ref="A21:Q22"/>
    <mergeCell ref="B33:Q35"/>
    <mergeCell ref="A1:A4"/>
    <mergeCell ref="B1:Q2"/>
    <mergeCell ref="R5:R6"/>
    <mergeCell ref="I3:Q3"/>
    <mergeCell ref="R1:R4"/>
    <mergeCell ref="C4:Q4"/>
    <mergeCell ref="A5:Q6"/>
  </mergeCells>
  <conditionalFormatting sqref="AC5:AE5">
    <cfRule type="expression" priority="1" dxfId="5" stopIfTrue="1">
      <formula>OR(COUNTA($A$2:$C$2)&lt;&gt;3,$A$2&gt;($C$2-$B$2+1))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AD50"/>
  <sheetViews>
    <sheetView zoomScalePageLayoutView="0" workbookViewId="0" topLeftCell="A1">
      <selection activeCell="T1" sqref="T1:AB16384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5.421875" style="0" customWidth="1"/>
    <col min="6" max="6" width="2.140625" style="0" customWidth="1"/>
    <col min="7" max="7" width="3.421875" style="0" customWidth="1"/>
    <col min="8" max="8" width="3.140625" style="0" customWidth="1"/>
    <col min="9" max="9" width="5.421875" style="0" customWidth="1"/>
    <col min="10" max="10" width="4.7109375" style="0" customWidth="1"/>
    <col min="11" max="11" width="4.57421875" style="0" customWidth="1"/>
    <col min="12" max="12" width="0.42578125" style="0" customWidth="1"/>
    <col min="13" max="13" width="5.42187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11.421875" style="0" hidden="1" customWidth="1"/>
    <col min="24" max="30" width="0" style="0" hidden="1" customWidth="1"/>
  </cols>
  <sheetData>
    <row r="1" spans="1:30" ht="15.75" customHeight="1">
      <c r="A1" s="109"/>
      <c r="B1" s="125" t="s">
        <v>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7"/>
      <c r="S1" s="121" t="s">
        <v>31</v>
      </c>
      <c r="T1" s="22" t="s">
        <v>5</v>
      </c>
      <c r="U1" s="23" t="s">
        <v>4</v>
      </c>
      <c r="V1" s="23" t="s">
        <v>6</v>
      </c>
      <c r="X1">
        <v>5</v>
      </c>
      <c r="AC1" s="106" t="s">
        <v>10</v>
      </c>
      <c r="AD1" s="26" t="s">
        <v>11</v>
      </c>
    </row>
    <row r="2" spans="1:30" ht="15" customHeight="1">
      <c r="A2" s="110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  <c r="S2" s="122"/>
      <c r="T2" t="s">
        <v>7</v>
      </c>
      <c r="U2">
        <v>9</v>
      </c>
      <c r="V2">
        <v>200</v>
      </c>
      <c r="X2">
        <v>8</v>
      </c>
      <c r="AC2" s="106" t="s">
        <v>10</v>
      </c>
      <c r="AD2" s="26" t="s">
        <v>11</v>
      </c>
    </row>
    <row r="3" spans="1:30" ht="15" customHeight="1">
      <c r="A3" s="110"/>
      <c r="B3" s="59"/>
      <c r="C3" s="32"/>
      <c r="D3" s="32"/>
      <c r="E3" s="32"/>
      <c r="F3" s="32"/>
      <c r="G3" s="32"/>
      <c r="H3" s="32"/>
      <c r="I3" s="32"/>
      <c r="J3" s="112" t="s">
        <v>39</v>
      </c>
      <c r="K3" s="112"/>
      <c r="L3" s="112"/>
      <c r="M3" s="112"/>
      <c r="N3" s="112"/>
      <c r="O3" s="112"/>
      <c r="P3" s="112"/>
      <c r="Q3" s="112"/>
      <c r="R3" s="113"/>
      <c r="S3" s="123"/>
      <c r="T3" t="s">
        <v>8</v>
      </c>
      <c r="U3" s="21">
        <v>2</v>
      </c>
      <c r="V3" s="21">
        <v>9</v>
      </c>
      <c r="X3">
        <v>12</v>
      </c>
      <c r="AC3" s="106" t="s">
        <v>10</v>
      </c>
      <c r="AD3" s="26" t="s">
        <v>11</v>
      </c>
    </row>
    <row r="4" spans="1:30" ht="15" customHeight="1">
      <c r="A4" s="111"/>
      <c r="B4" s="53"/>
      <c r="C4" s="131" t="s">
        <v>41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S4" s="124"/>
      <c r="X4">
        <v>3</v>
      </c>
      <c r="AC4" s="106" t="s">
        <v>10</v>
      </c>
      <c r="AD4" s="26" t="s">
        <v>11</v>
      </c>
    </row>
    <row r="5" spans="1:30" ht="20.25" customHeight="1">
      <c r="A5" s="134" t="s">
        <v>49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6"/>
      <c r="S5" s="114" t="s">
        <v>3</v>
      </c>
      <c r="X5">
        <v>1</v>
      </c>
      <c r="AC5" s="106" t="s">
        <v>10</v>
      </c>
      <c r="AD5" s="26" t="s">
        <v>11</v>
      </c>
    </row>
    <row r="6" spans="1:24" ht="11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  <c r="S6" s="115"/>
      <c r="X6">
        <v>14</v>
      </c>
    </row>
    <row r="7" spans="1:30" ht="1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7"/>
      <c r="X7">
        <v>4</v>
      </c>
      <c r="AC7" s="106" t="s">
        <v>10</v>
      </c>
      <c r="AD7" s="26" t="s">
        <v>11</v>
      </c>
    </row>
    <row r="8" spans="1:30" ht="15">
      <c r="A8" s="19" t="s">
        <v>0</v>
      </c>
      <c r="B8" s="24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X8">
        <v>15</v>
      </c>
      <c r="AC8" s="106" t="s">
        <v>10</v>
      </c>
      <c r="AD8" s="26" t="s">
        <v>11</v>
      </c>
    </row>
    <row r="9" spans="1:30" ht="18.75">
      <c r="A9" s="58"/>
      <c r="B9" s="26"/>
      <c r="C9" s="59"/>
      <c r="D9" s="59"/>
      <c r="E9" s="55">
        <f ca="1">_XLL.ALEA.ENTRE.BORNES($U$2,$V$2)</f>
        <v>123</v>
      </c>
      <c r="F9" s="95" t="s">
        <v>13</v>
      </c>
      <c r="G9" s="55">
        <v>8</v>
      </c>
      <c r="H9" s="95" t="s">
        <v>10</v>
      </c>
      <c r="I9" s="94"/>
      <c r="J9" s="94"/>
      <c r="K9" s="55"/>
      <c r="L9" s="95"/>
      <c r="M9" s="55">
        <f ca="1">_XLL.ALEA.ENTRE.BORNES($U$2,$V$2)+9</f>
        <v>88</v>
      </c>
      <c r="N9" s="95" t="s">
        <v>13</v>
      </c>
      <c r="O9" s="55">
        <v>18</v>
      </c>
      <c r="P9" s="95" t="s">
        <v>10</v>
      </c>
      <c r="Q9" s="94"/>
      <c r="R9" s="26"/>
      <c r="S9" s="60"/>
      <c r="X9">
        <v>2</v>
      </c>
      <c r="AC9" s="106" t="s">
        <v>10</v>
      </c>
      <c r="AD9" s="26" t="s">
        <v>11</v>
      </c>
    </row>
    <row r="10" spans="1:30" ht="18.75">
      <c r="A10" s="58"/>
      <c r="B10" s="59"/>
      <c r="C10" s="59"/>
      <c r="D10" s="59"/>
      <c r="E10" s="55">
        <f ca="1">_XLL.ALEA.ENTRE.BORNES($U$2,$V$2)</f>
        <v>27</v>
      </c>
      <c r="F10" s="95" t="s">
        <v>13</v>
      </c>
      <c r="G10" s="55">
        <v>8</v>
      </c>
      <c r="H10" s="95" t="s">
        <v>10</v>
      </c>
      <c r="I10" s="94"/>
      <c r="J10" s="95"/>
      <c r="K10" s="55"/>
      <c r="L10" s="95"/>
      <c r="M10" s="55">
        <f ca="1">_XLL.ALEA.ENTRE.BORNES($U$2,$V$2)+9</f>
        <v>68</v>
      </c>
      <c r="N10" s="95" t="s">
        <v>13</v>
      </c>
      <c r="O10" s="55">
        <v>18</v>
      </c>
      <c r="P10" s="95" t="s">
        <v>10</v>
      </c>
      <c r="Q10" s="94"/>
      <c r="R10" s="59"/>
      <c r="S10" s="60"/>
      <c r="X10">
        <v>11</v>
      </c>
      <c r="AC10" s="106" t="s">
        <v>10</v>
      </c>
      <c r="AD10" s="26" t="s">
        <v>11</v>
      </c>
    </row>
    <row r="11" spans="1:30" ht="18.75">
      <c r="A11" s="58"/>
      <c r="B11" s="59"/>
      <c r="C11" s="59"/>
      <c r="D11" s="59"/>
      <c r="E11" s="55">
        <f ca="1">_XLL.ALEA.ENTRE.BORNES($U$2,$V$2)</f>
        <v>60</v>
      </c>
      <c r="F11" s="95" t="s">
        <v>13</v>
      </c>
      <c r="G11" s="55">
        <v>8</v>
      </c>
      <c r="H11" s="95" t="s">
        <v>10</v>
      </c>
      <c r="I11" s="94"/>
      <c r="J11" s="95"/>
      <c r="K11" s="55"/>
      <c r="L11" s="95"/>
      <c r="M11" s="55">
        <f ca="1">_XLL.ALEA.ENTRE.BORNES($U$2,$V$2)+9</f>
        <v>100</v>
      </c>
      <c r="N11" s="95" t="s">
        <v>13</v>
      </c>
      <c r="O11" s="55">
        <v>18</v>
      </c>
      <c r="P11" s="95" t="s">
        <v>10</v>
      </c>
      <c r="Q11" s="94"/>
      <c r="R11" s="59"/>
      <c r="S11" s="60"/>
      <c r="AC11" s="106" t="s">
        <v>10</v>
      </c>
      <c r="AD11" s="26" t="s">
        <v>11</v>
      </c>
    </row>
    <row r="12" spans="1:19" ht="18.75">
      <c r="A12" s="58"/>
      <c r="B12" s="59"/>
      <c r="C12" s="59"/>
      <c r="D12" s="59"/>
      <c r="E12" s="55">
        <f ca="1">_XLL.ALEA.ENTRE.BORNES($U$2,$V$2)</f>
        <v>110</v>
      </c>
      <c r="F12" s="95" t="s">
        <v>13</v>
      </c>
      <c r="G12" s="55">
        <v>8</v>
      </c>
      <c r="H12" s="95" t="s">
        <v>10</v>
      </c>
      <c r="I12" s="94"/>
      <c r="J12" s="95"/>
      <c r="K12" s="55"/>
      <c r="L12" s="95"/>
      <c r="M12" s="55">
        <f ca="1">_XLL.ALEA.ENTRE.BORNES($U$2,$V$2)+9</f>
        <v>189</v>
      </c>
      <c r="N12" s="95" t="s">
        <v>13</v>
      </c>
      <c r="O12" s="55">
        <v>18</v>
      </c>
      <c r="P12" s="95" t="s">
        <v>10</v>
      </c>
      <c r="Q12" s="94"/>
      <c r="R12" s="59"/>
      <c r="S12" s="60"/>
    </row>
    <row r="13" spans="1:19" ht="18.75">
      <c r="A13" s="58"/>
      <c r="B13" s="59"/>
      <c r="C13" s="59"/>
      <c r="D13" s="59"/>
      <c r="E13" s="55">
        <f ca="1">_XLL.ALEA.ENTRE.BORNES($U$2,$V$2)</f>
        <v>61</v>
      </c>
      <c r="F13" s="95" t="s">
        <v>13</v>
      </c>
      <c r="G13" s="55">
        <v>8</v>
      </c>
      <c r="H13" s="95" t="s">
        <v>10</v>
      </c>
      <c r="I13" s="94"/>
      <c r="J13" s="95"/>
      <c r="K13" s="55"/>
      <c r="L13" s="95"/>
      <c r="M13" s="55">
        <f ca="1">_XLL.ALEA.ENTRE.BORNES($U$2,$V$2)+9</f>
        <v>110</v>
      </c>
      <c r="N13" s="95" t="s">
        <v>13</v>
      </c>
      <c r="O13" s="55">
        <v>18</v>
      </c>
      <c r="P13" s="95" t="s">
        <v>10</v>
      </c>
      <c r="Q13" s="94"/>
      <c r="R13" s="59"/>
      <c r="S13" s="60"/>
    </row>
    <row r="14" spans="1:19" ht="1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</row>
    <row r="15" spans="1:19" ht="15">
      <c r="A15" s="19" t="s">
        <v>2</v>
      </c>
      <c r="B15" s="24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</row>
    <row r="16" spans="1:20" ht="15">
      <c r="A16" s="58"/>
      <c r="B16" s="59"/>
      <c r="C16" s="59"/>
      <c r="D16" s="59"/>
      <c r="E16" s="59"/>
      <c r="F16" s="85" t="s">
        <v>89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86"/>
      <c r="T16" s="90"/>
    </row>
    <row r="17" spans="1:19" ht="15">
      <c r="A17" s="58"/>
      <c r="B17" s="59"/>
      <c r="C17" s="59"/>
      <c r="D17" s="59"/>
      <c r="E17" s="59"/>
      <c r="F17" s="85" t="s">
        <v>90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60"/>
    </row>
    <row r="18" spans="1:19" ht="15">
      <c r="A18" s="58"/>
      <c r="B18" s="59"/>
      <c r="C18" s="59"/>
      <c r="D18" s="59"/>
      <c r="E18" s="59"/>
      <c r="F18" s="85" t="s">
        <v>91</v>
      </c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34" t="s">
        <v>168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6"/>
      <c r="S21" s="54" t="s">
        <v>3</v>
      </c>
    </row>
    <row r="22" spans="1:19" ht="15" customHeight="1" hidden="1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9"/>
      <c r="S22" s="10"/>
    </row>
    <row r="23" spans="1:19" ht="15">
      <c r="A23" s="30"/>
      <c r="B23" s="11"/>
      <c r="C23" s="56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57"/>
    </row>
    <row r="24" spans="1:19" ht="15">
      <c r="A24" s="19" t="s">
        <v>0</v>
      </c>
      <c r="B24" s="24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</row>
    <row r="25" spans="1:19" ht="18.75">
      <c r="A25" s="58"/>
      <c r="B25" s="59"/>
      <c r="C25" s="21"/>
      <c r="D25" s="59"/>
      <c r="E25" s="55">
        <f ca="1">_XLL.ALEA.ENTRE.BORNES($U$2,$V$2)</f>
        <v>154</v>
      </c>
      <c r="F25" s="95" t="s">
        <v>13</v>
      </c>
      <c r="G25" s="55">
        <v>8</v>
      </c>
      <c r="H25" s="95" t="s">
        <v>10</v>
      </c>
      <c r="I25" s="94"/>
      <c r="J25" s="94"/>
      <c r="K25" s="55"/>
      <c r="L25" s="95"/>
      <c r="M25" s="55">
        <f ca="1">_XLL.ALEA.ENTRE.BORNES($U$2,$V$2)+9</f>
        <v>18</v>
      </c>
      <c r="N25" s="95" t="s">
        <v>13</v>
      </c>
      <c r="O25" s="55">
        <v>18</v>
      </c>
      <c r="P25" s="95" t="s">
        <v>10</v>
      </c>
      <c r="Q25" s="94"/>
      <c r="R25" s="59"/>
      <c r="S25" s="60"/>
    </row>
    <row r="26" spans="1:19" ht="18.75">
      <c r="A26" s="58"/>
      <c r="B26" s="59"/>
      <c r="C26" s="21"/>
      <c r="D26" s="59"/>
      <c r="E26" s="55">
        <f ca="1">_XLL.ALEA.ENTRE.BORNES($U$2,$V$2)</f>
        <v>143</v>
      </c>
      <c r="F26" s="95" t="s">
        <v>13</v>
      </c>
      <c r="G26" s="55">
        <v>8</v>
      </c>
      <c r="H26" s="95" t="s">
        <v>10</v>
      </c>
      <c r="I26" s="94"/>
      <c r="J26" s="95"/>
      <c r="K26" s="55"/>
      <c r="L26" s="95"/>
      <c r="M26" s="55">
        <f ca="1">_XLL.ALEA.ENTRE.BORNES($U$2,$V$2)+9</f>
        <v>202</v>
      </c>
      <c r="N26" s="95" t="s">
        <v>13</v>
      </c>
      <c r="O26" s="55">
        <v>18</v>
      </c>
      <c r="P26" s="95" t="s">
        <v>10</v>
      </c>
      <c r="Q26" s="94"/>
      <c r="R26" s="59"/>
      <c r="S26" s="60"/>
    </row>
    <row r="27" spans="1:19" ht="18.75">
      <c r="A27" s="58"/>
      <c r="B27" s="59"/>
      <c r="C27" s="21"/>
      <c r="D27" s="59"/>
      <c r="E27" s="55">
        <f ca="1">_XLL.ALEA.ENTRE.BORNES($U$2,$V$2)</f>
        <v>100</v>
      </c>
      <c r="F27" s="95" t="s">
        <v>13</v>
      </c>
      <c r="G27" s="55">
        <v>8</v>
      </c>
      <c r="H27" s="95" t="s">
        <v>10</v>
      </c>
      <c r="I27" s="94"/>
      <c r="J27" s="95"/>
      <c r="K27" s="55"/>
      <c r="L27" s="95"/>
      <c r="M27" s="55">
        <f ca="1">_XLL.ALEA.ENTRE.BORNES($U$2,$V$2)+9</f>
        <v>30</v>
      </c>
      <c r="N27" s="95" t="s">
        <v>13</v>
      </c>
      <c r="O27" s="55">
        <v>18</v>
      </c>
      <c r="P27" s="95" t="s">
        <v>10</v>
      </c>
      <c r="Q27" s="94"/>
      <c r="R27" s="59"/>
      <c r="S27" s="60"/>
    </row>
    <row r="28" spans="1:19" ht="18.75">
      <c r="A28" s="58"/>
      <c r="B28" s="59"/>
      <c r="C28" s="21"/>
      <c r="D28" s="59"/>
      <c r="E28" s="55">
        <f ca="1">_XLL.ALEA.ENTRE.BORNES($U$2,$V$2)</f>
        <v>124</v>
      </c>
      <c r="F28" s="95" t="s">
        <v>13</v>
      </c>
      <c r="G28" s="55">
        <v>8</v>
      </c>
      <c r="H28" s="95" t="s">
        <v>10</v>
      </c>
      <c r="I28" s="94"/>
      <c r="J28" s="95"/>
      <c r="K28" s="55"/>
      <c r="L28" s="95"/>
      <c r="M28" s="55">
        <f ca="1">_XLL.ALEA.ENTRE.BORNES($U$2,$V$2)+9</f>
        <v>110</v>
      </c>
      <c r="N28" s="95" t="s">
        <v>13</v>
      </c>
      <c r="O28" s="55">
        <v>18</v>
      </c>
      <c r="P28" s="95" t="s">
        <v>10</v>
      </c>
      <c r="Q28" s="94"/>
      <c r="R28" s="59"/>
      <c r="S28" s="60"/>
    </row>
    <row r="29" spans="1:19" ht="18.75">
      <c r="A29" s="58"/>
      <c r="B29" s="59"/>
      <c r="C29" s="21"/>
      <c r="D29" s="59"/>
      <c r="E29" s="55">
        <f ca="1">_XLL.ALEA.ENTRE.BORNES($U$2,$V$2)</f>
        <v>15</v>
      </c>
      <c r="F29" s="95" t="s">
        <v>13</v>
      </c>
      <c r="G29" s="55">
        <v>8</v>
      </c>
      <c r="H29" s="95" t="s">
        <v>10</v>
      </c>
      <c r="I29" s="94"/>
      <c r="J29" s="95"/>
      <c r="K29" s="55"/>
      <c r="L29" s="95"/>
      <c r="M29" s="55">
        <f ca="1">_XLL.ALEA.ENTRE.BORNES($U$2,$V$2)+9</f>
        <v>147</v>
      </c>
      <c r="N29" s="95" t="s">
        <v>13</v>
      </c>
      <c r="O29" s="55">
        <v>18</v>
      </c>
      <c r="P29" s="95" t="s">
        <v>10</v>
      </c>
      <c r="Q29" s="94"/>
      <c r="R29" s="59"/>
      <c r="S29" s="60"/>
    </row>
    <row r="30" spans="1:19" ht="1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</row>
    <row r="31" spans="1:19" ht="15">
      <c r="A31" s="19" t="s">
        <v>2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0"/>
    </row>
    <row r="32" spans="1:19" ht="15">
      <c r="A32" s="19"/>
      <c r="B32" s="24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0"/>
    </row>
    <row r="33" spans="1:19" ht="15.75" customHeight="1">
      <c r="A33" s="58"/>
      <c r="B33" s="59"/>
      <c r="C33" s="88"/>
      <c r="D33" s="88"/>
      <c r="E33" s="142" t="s">
        <v>87</v>
      </c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91"/>
    </row>
    <row r="34" spans="1:19" ht="15">
      <c r="A34" s="58"/>
      <c r="B34" s="59"/>
      <c r="C34" s="88"/>
      <c r="D34" s="88"/>
      <c r="E34" s="88">
        <v>8</v>
      </c>
      <c r="F34" s="88"/>
      <c r="G34" s="88">
        <v>18</v>
      </c>
      <c r="H34" s="88"/>
      <c r="I34" s="88">
        <v>130</v>
      </c>
      <c r="J34" s="88"/>
      <c r="K34" s="88">
        <v>141</v>
      </c>
      <c r="L34" s="88"/>
      <c r="M34" s="88"/>
      <c r="N34" s="88"/>
      <c r="O34" s="88"/>
      <c r="P34" s="88"/>
      <c r="Q34" s="88"/>
      <c r="R34" s="88"/>
      <c r="S34" s="91"/>
    </row>
    <row r="35" spans="1:19" ht="15">
      <c r="A35" s="58"/>
      <c r="B35" s="59"/>
      <c r="C35" s="59"/>
      <c r="D35" s="59"/>
      <c r="E35" s="59"/>
      <c r="F35" s="59"/>
      <c r="G35" s="59" t="s">
        <v>88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</row>
    <row r="36" spans="1:19" ht="15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7"/>
    </row>
    <row r="39" spans="1:19" ht="15">
      <c r="A39" s="19" t="s">
        <v>12</v>
      </c>
      <c r="B39" s="24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0"/>
    </row>
    <row r="40" spans="1:19" ht="15" customHeigh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</row>
    <row r="41" spans="1:19" ht="15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</row>
    <row r="42" spans="1:19" ht="1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</row>
    <row r="43" spans="1:19" ht="1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</row>
    <row r="44" spans="1:19" ht="15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</row>
    <row r="45" spans="1:19" ht="15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0"/>
    </row>
    <row r="46" spans="1:19" ht="15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60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9">
    <mergeCell ref="E33:R33"/>
    <mergeCell ref="A21:R22"/>
    <mergeCell ref="A1:A4"/>
    <mergeCell ref="B1:R2"/>
    <mergeCell ref="S1:S4"/>
    <mergeCell ref="C4:R4"/>
    <mergeCell ref="A5:R6"/>
    <mergeCell ref="S5:S6"/>
    <mergeCell ref="J3:R3"/>
  </mergeCells>
  <conditionalFormatting sqref="X5:Z5">
    <cfRule type="expression" priority="1" dxfId="5" stopIfTrue="1">
      <formula>OR(COUNTA($A$2:$C$2)&lt;&gt;3,$A$2&gt;($C$2-$B$2+1))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V50"/>
  <sheetViews>
    <sheetView zoomScalePageLayoutView="0" workbookViewId="0" topLeftCell="A23">
      <selection activeCell="G9" sqref="G9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4.00390625" style="0" customWidth="1"/>
    <col min="6" max="6" width="2.140625" style="0" customWidth="1"/>
    <col min="7" max="7" width="4.57421875" style="0" customWidth="1"/>
    <col min="8" max="8" width="3.140625" style="0" customWidth="1"/>
    <col min="9" max="9" width="5.421875" style="0" customWidth="1"/>
    <col min="10" max="10" width="3.0039062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4.710937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customWidth="1"/>
    <col min="21" max="21" width="7.28125" style="0" customWidth="1"/>
    <col min="22" max="22" width="6.421875" style="0" customWidth="1"/>
    <col min="23" max="23" width="11.421875" style="0" customWidth="1"/>
  </cols>
  <sheetData>
    <row r="1" spans="1:22" ht="15.75" customHeight="1">
      <c r="A1" s="109"/>
      <c r="B1" s="125" t="s">
        <v>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7"/>
      <c r="S1" s="121" t="s">
        <v>32</v>
      </c>
      <c r="T1" s="22" t="s">
        <v>5</v>
      </c>
      <c r="U1" s="23" t="s">
        <v>4</v>
      </c>
      <c r="V1" s="23" t="s">
        <v>6</v>
      </c>
    </row>
    <row r="2" spans="1:22" ht="15" customHeight="1">
      <c r="A2" s="110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  <c r="S2" s="122"/>
      <c r="T2" t="s">
        <v>7</v>
      </c>
      <c r="U2">
        <v>11</v>
      </c>
      <c r="V2">
        <v>99</v>
      </c>
    </row>
    <row r="3" spans="1:22" ht="15" customHeight="1">
      <c r="A3" s="110"/>
      <c r="B3" s="5"/>
      <c r="C3" s="32"/>
      <c r="D3" s="32"/>
      <c r="E3" s="32"/>
      <c r="F3" s="32"/>
      <c r="G3" s="32"/>
      <c r="H3" s="32"/>
      <c r="I3" s="32"/>
      <c r="J3" s="112" t="s">
        <v>39</v>
      </c>
      <c r="K3" s="112"/>
      <c r="L3" s="112"/>
      <c r="M3" s="112"/>
      <c r="N3" s="112"/>
      <c r="O3" s="112"/>
      <c r="P3" s="112"/>
      <c r="Q3" s="112"/>
      <c r="R3" s="113"/>
      <c r="S3" s="123"/>
      <c r="T3" t="s">
        <v>8</v>
      </c>
      <c r="U3" s="21">
        <v>1</v>
      </c>
      <c r="V3" s="21">
        <v>9</v>
      </c>
    </row>
    <row r="4" spans="1:19" ht="15" customHeight="1">
      <c r="A4" s="111"/>
      <c r="B4" s="38"/>
      <c r="C4" s="131" t="s">
        <v>41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S4" s="124"/>
    </row>
    <row r="5" spans="1:19" ht="20.25" customHeight="1">
      <c r="A5" s="134" t="s">
        <v>50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6"/>
      <c r="S5" s="114" t="s">
        <v>3</v>
      </c>
    </row>
    <row r="6" spans="1:19" ht="11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  <c r="S6" s="115"/>
    </row>
    <row r="7" spans="1:19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</row>
    <row r="8" spans="1:19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</row>
    <row r="9" spans="1:19" ht="18.75">
      <c r="A9" s="42"/>
      <c r="B9" s="143" t="s">
        <v>51</v>
      </c>
      <c r="C9" s="143"/>
      <c r="D9" s="143"/>
      <c r="E9" s="143"/>
      <c r="F9" s="143"/>
      <c r="G9" s="34">
        <f ca="1">_XLL.ALEA.ENTRE.BORNES($U$2,$V$2)</f>
        <v>23</v>
      </c>
      <c r="H9" s="35" t="s">
        <v>10</v>
      </c>
      <c r="I9" s="34" t="s">
        <v>11</v>
      </c>
      <c r="J9" s="34"/>
      <c r="K9" s="143" t="s">
        <v>51</v>
      </c>
      <c r="L9" s="143"/>
      <c r="M9" s="143"/>
      <c r="N9" s="143"/>
      <c r="O9" s="143"/>
      <c r="P9" s="34">
        <f ca="1">_XLL.ALEA.ENTRE.BORNES($U$2,$V$2)</f>
        <v>20</v>
      </c>
      <c r="Q9" s="35" t="s">
        <v>10</v>
      </c>
      <c r="R9" s="34" t="s">
        <v>11</v>
      </c>
      <c r="S9" s="43"/>
    </row>
    <row r="10" spans="1:19" ht="18.75">
      <c r="A10" s="42"/>
      <c r="B10" s="143" t="s">
        <v>51</v>
      </c>
      <c r="C10" s="143"/>
      <c r="D10" s="143"/>
      <c r="E10" s="143"/>
      <c r="F10" s="143"/>
      <c r="G10" s="34">
        <f ca="1">_XLL.ALEA.ENTRE.BORNES($U$2,$V$2)</f>
        <v>91</v>
      </c>
      <c r="H10" s="35" t="s">
        <v>10</v>
      </c>
      <c r="I10" s="34" t="s">
        <v>11</v>
      </c>
      <c r="J10" s="35"/>
      <c r="K10" s="143" t="s">
        <v>51</v>
      </c>
      <c r="L10" s="143"/>
      <c r="M10" s="143"/>
      <c r="N10" s="143"/>
      <c r="O10" s="143"/>
      <c r="P10" s="34">
        <f ca="1">_XLL.ALEA.ENTRE.BORNES($U$2,$V$2)</f>
        <v>93</v>
      </c>
      <c r="Q10" s="35" t="s">
        <v>10</v>
      </c>
      <c r="R10" s="34" t="s">
        <v>11</v>
      </c>
      <c r="S10" s="43"/>
    </row>
    <row r="11" spans="1:19" ht="18.75">
      <c r="A11" s="42"/>
      <c r="B11" s="143" t="s">
        <v>51</v>
      </c>
      <c r="C11" s="143"/>
      <c r="D11" s="143"/>
      <c r="E11" s="143"/>
      <c r="F11" s="143"/>
      <c r="G11" s="34">
        <f ca="1">_XLL.ALEA.ENTRE.BORNES($U$2,$V$2)</f>
        <v>47</v>
      </c>
      <c r="H11" s="35" t="s">
        <v>10</v>
      </c>
      <c r="I11" s="34" t="s">
        <v>11</v>
      </c>
      <c r="J11" s="35"/>
      <c r="K11" s="143" t="s">
        <v>51</v>
      </c>
      <c r="L11" s="143"/>
      <c r="M11" s="143"/>
      <c r="N11" s="143"/>
      <c r="O11" s="143"/>
      <c r="P11" s="34">
        <f ca="1">_XLL.ALEA.ENTRE.BORNES($U$2,$V$2)</f>
        <v>58</v>
      </c>
      <c r="Q11" s="35" t="s">
        <v>10</v>
      </c>
      <c r="R11" s="34" t="s">
        <v>11</v>
      </c>
      <c r="S11" s="43"/>
    </row>
    <row r="12" spans="1:19" ht="18.75">
      <c r="A12" s="42"/>
      <c r="B12" s="143" t="s">
        <v>51</v>
      </c>
      <c r="C12" s="143"/>
      <c r="D12" s="143"/>
      <c r="E12" s="143"/>
      <c r="F12" s="143"/>
      <c r="G12" s="34">
        <f ca="1">_XLL.ALEA.ENTRE.BORNES($U$2,$V$2)</f>
        <v>49</v>
      </c>
      <c r="H12" s="35" t="s">
        <v>10</v>
      </c>
      <c r="I12" s="34" t="s">
        <v>11</v>
      </c>
      <c r="J12" s="35"/>
      <c r="K12" s="143" t="s">
        <v>51</v>
      </c>
      <c r="L12" s="143"/>
      <c r="M12" s="143"/>
      <c r="N12" s="143"/>
      <c r="O12" s="143"/>
      <c r="P12" s="34">
        <f ca="1">_XLL.ALEA.ENTRE.BORNES($U$2,$V$2)</f>
        <v>16</v>
      </c>
      <c r="Q12" s="35" t="s">
        <v>10</v>
      </c>
      <c r="R12" s="34" t="s">
        <v>11</v>
      </c>
      <c r="S12" s="43"/>
    </row>
    <row r="13" spans="1:19" ht="18.75">
      <c r="A13" s="42"/>
      <c r="B13" s="143" t="s">
        <v>51</v>
      </c>
      <c r="C13" s="143"/>
      <c r="D13" s="143"/>
      <c r="E13" s="143"/>
      <c r="F13" s="143"/>
      <c r="G13" s="34">
        <f ca="1">_XLL.ALEA.ENTRE.BORNES($U$2,$V$2)</f>
        <v>95</v>
      </c>
      <c r="H13" s="35" t="s">
        <v>10</v>
      </c>
      <c r="I13" s="34" t="s">
        <v>11</v>
      </c>
      <c r="J13" s="35"/>
      <c r="K13" s="143" t="s">
        <v>51</v>
      </c>
      <c r="L13" s="143"/>
      <c r="M13" s="143"/>
      <c r="N13" s="143"/>
      <c r="O13" s="143"/>
      <c r="P13" s="34">
        <f ca="1">_XLL.ALEA.ENTRE.BORNES($U$2,$V$2)</f>
        <v>71</v>
      </c>
      <c r="Q13" s="35" t="s">
        <v>10</v>
      </c>
      <c r="R13" s="34" t="s">
        <v>11</v>
      </c>
      <c r="S13" s="43"/>
    </row>
    <row r="14" spans="1:19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</row>
    <row r="15" spans="1:19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</row>
    <row r="16" spans="1:19" ht="15">
      <c r="A16" s="42"/>
      <c r="B16" s="5"/>
      <c r="C16" s="5"/>
      <c r="D16" s="5"/>
      <c r="E16" s="5"/>
      <c r="F16" s="5"/>
      <c r="G16" s="50" t="s">
        <v>92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3"/>
    </row>
    <row r="17" spans="1:19" ht="15">
      <c r="A17" s="42"/>
      <c r="B17" s="5"/>
      <c r="C17" s="5"/>
      <c r="D17" s="5"/>
      <c r="E17" s="5"/>
      <c r="F17" s="5"/>
      <c r="G17" s="50" t="s">
        <v>93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43"/>
    </row>
    <row r="18" spans="1:19" ht="15">
      <c r="A18" s="42"/>
      <c r="B18" s="5"/>
      <c r="C18" s="5"/>
      <c r="D18" s="5"/>
      <c r="E18" s="5"/>
      <c r="F18" s="5"/>
      <c r="G18" s="50" t="s">
        <v>94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3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34" t="s">
        <v>169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6"/>
      <c r="S21" s="39" t="s">
        <v>3</v>
      </c>
    </row>
    <row r="22" spans="1:19" ht="15" customHeight="1" hidden="1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9"/>
      <c r="S22" s="10"/>
    </row>
    <row r="23" spans="1:19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143" t="s">
        <v>51</v>
      </c>
      <c r="C25" s="143"/>
      <c r="D25" s="143"/>
      <c r="E25" s="143"/>
      <c r="F25" s="143"/>
      <c r="G25" s="34">
        <f ca="1">_XLL.ALEA.ENTRE.BORNES($U$2,$V$2)</f>
        <v>48</v>
      </c>
      <c r="H25" s="35" t="s">
        <v>10</v>
      </c>
      <c r="I25" s="34" t="s">
        <v>11</v>
      </c>
      <c r="J25" s="34"/>
      <c r="K25" s="143" t="s">
        <v>51</v>
      </c>
      <c r="L25" s="143"/>
      <c r="M25" s="143"/>
      <c r="N25" s="143"/>
      <c r="O25" s="143"/>
      <c r="P25" s="34">
        <f ca="1">_XLL.ALEA.ENTRE.BORNES($U$2,$V$2)</f>
        <v>33</v>
      </c>
      <c r="Q25" s="35" t="s">
        <v>10</v>
      </c>
      <c r="R25" s="34" t="s">
        <v>11</v>
      </c>
      <c r="S25" s="43"/>
    </row>
    <row r="26" spans="1:19" ht="18.75">
      <c r="A26" s="42"/>
      <c r="B26" s="143" t="s">
        <v>51</v>
      </c>
      <c r="C26" s="143"/>
      <c r="D26" s="143"/>
      <c r="E26" s="143"/>
      <c r="F26" s="143"/>
      <c r="G26" s="34">
        <f ca="1">_XLL.ALEA.ENTRE.BORNES($U$2,$V$2)</f>
        <v>23</v>
      </c>
      <c r="H26" s="35" t="s">
        <v>10</v>
      </c>
      <c r="I26" s="34" t="s">
        <v>11</v>
      </c>
      <c r="J26" s="35"/>
      <c r="K26" s="143" t="s">
        <v>51</v>
      </c>
      <c r="L26" s="143"/>
      <c r="M26" s="143"/>
      <c r="N26" s="143"/>
      <c r="O26" s="143"/>
      <c r="P26" s="34">
        <f ca="1">_XLL.ALEA.ENTRE.BORNES($U$2,$V$2)</f>
        <v>47</v>
      </c>
      <c r="Q26" s="35" t="s">
        <v>10</v>
      </c>
      <c r="R26" s="34" t="s">
        <v>11</v>
      </c>
      <c r="S26" s="43"/>
    </row>
    <row r="27" spans="1:19" ht="18.75">
      <c r="A27" s="42"/>
      <c r="B27" s="143" t="s">
        <v>51</v>
      </c>
      <c r="C27" s="143"/>
      <c r="D27" s="143"/>
      <c r="E27" s="143"/>
      <c r="F27" s="143"/>
      <c r="G27" s="34">
        <f ca="1">_XLL.ALEA.ENTRE.BORNES($U$2,$V$2)</f>
        <v>18</v>
      </c>
      <c r="H27" s="35" t="s">
        <v>10</v>
      </c>
      <c r="I27" s="34" t="s">
        <v>11</v>
      </c>
      <c r="J27" s="35"/>
      <c r="K27" s="143" t="s">
        <v>51</v>
      </c>
      <c r="L27" s="143"/>
      <c r="M27" s="143"/>
      <c r="N27" s="143"/>
      <c r="O27" s="143"/>
      <c r="P27" s="34">
        <f ca="1">_XLL.ALEA.ENTRE.BORNES($U$2,$V$2)</f>
        <v>94</v>
      </c>
      <c r="Q27" s="35" t="s">
        <v>10</v>
      </c>
      <c r="R27" s="34" t="s">
        <v>11</v>
      </c>
      <c r="S27" s="43"/>
    </row>
    <row r="28" spans="1:19" ht="18.75">
      <c r="A28" s="42"/>
      <c r="B28" s="143" t="s">
        <v>51</v>
      </c>
      <c r="C28" s="143"/>
      <c r="D28" s="143"/>
      <c r="E28" s="143"/>
      <c r="F28" s="143"/>
      <c r="G28" s="34">
        <f ca="1">_XLL.ALEA.ENTRE.BORNES($U$2,$V$2)</f>
        <v>46</v>
      </c>
      <c r="H28" s="35" t="s">
        <v>10</v>
      </c>
      <c r="I28" s="34" t="s">
        <v>11</v>
      </c>
      <c r="J28" s="35"/>
      <c r="K28" s="143" t="s">
        <v>51</v>
      </c>
      <c r="L28" s="143"/>
      <c r="M28" s="143"/>
      <c r="N28" s="143"/>
      <c r="O28" s="143"/>
      <c r="P28" s="34">
        <f ca="1">_XLL.ALEA.ENTRE.BORNES($U$2,$V$2)</f>
        <v>60</v>
      </c>
      <c r="Q28" s="35" t="s">
        <v>10</v>
      </c>
      <c r="R28" s="34" t="s">
        <v>11</v>
      </c>
      <c r="S28" s="43"/>
    </row>
    <row r="29" spans="1:19" ht="18.75">
      <c r="A29" s="42"/>
      <c r="B29" s="143" t="s">
        <v>51</v>
      </c>
      <c r="C29" s="143"/>
      <c r="D29" s="143"/>
      <c r="E29" s="143"/>
      <c r="F29" s="143"/>
      <c r="G29" s="34">
        <f ca="1">_XLL.ALEA.ENTRE.BORNES($U$2,$V$2)</f>
        <v>50</v>
      </c>
      <c r="H29" s="35" t="s">
        <v>10</v>
      </c>
      <c r="I29" s="34" t="s">
        <v>11</v>
      </c>
      <c r="J29" s="35"/>
      <c r="K29" s="143" t="s">
        <v>51</v>
      </c>
      <c r="L29" s="143"/>
      <c r="M29" s="143"/>
      <c r="N29" s="143"/>
      <c r="O29" s="143"/>
      <c r="P29" s="34">
        <f ca="1">_XLL.ALEA.ENTRE.BORNES($U$2,$V$2)</f>
        <v>60</v>
      </c>
      <c r="Q29" s="35" t="s">
        <v>10</v>
      </c>
      <c r="R29" s="34" t="s">
        <v>11</v>
      </c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15.75" customHeight="1">
      <c r="A33" s="42"/>
      <c r="B33" s="5"/>
      <c r="C33" s="44"/>
      <c r="D33" s="44"/>
      <c r="E33" s="142" t="s">
        <v>95</v>
      </c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31"/>
    </row>
    <row r="34" spans="1:19" ht="19.5" customHeight="1">
      <c r="A34" s="42"/>
      <c r="B34" s="5"/>
      <c r="C34" s="44"/>
      <c r="D34" s="44"/>
      <c r="E34" s="142" t="s">
        <v>96</v>
      </c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31"/>
    </row>
    <row r="35" spans="1:19" ht="15">
      <c r="A35" s="4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43"/>
    </row>
    <row r="36" spans="1:19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12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30">
    <mergeCell ref="B28:F28"/>
    <mergeCell ref="B29:F29"/>
    <mergeCell ref="K25:O25"/>
    <mergeCell ref="K26:O26"/>
    <mergeCell ref="K27:O27"/>
    <mergeCell ref="K28:O28"/>
    <mergeCell ref="K29:O29"/>
    <mergeCell ref="A1:A4"/>
    <mergeCell ref="B1:R2"/>
    <mergeCell ref="S1:S4"/>
    <mergeCell ref="C4:R4"/>
    <mergeCell ref="A5:R6"/>
    <mergeCell ref="J3:R3"/>
    <mergeCell ref="S5:S6"/>
    <mergeCell ref="K9:O9"/>
    <mergeCell ref="K10:O10"/>
    <mergeCell ref="K11:O11"/>
    <mergeCell ref="E33:R33"/>
    <mergeCell ref="E34:R34"/>
    <mergeCell ref="B9:F9"/>
    <mergeCell ref="B10:F10"/>
    <mergeCell ref="B11:F11"/>
    <mergeCell ref="B12:F12"/>
    <mergeCell ref="B13:F13"/>
    <mergeCell ref="K12:O12"/>
    <mergeCell ref="K13:O13"/>
    <mergeCell ref="B25:F25"/>
    <mergeCell ref="B26:F26"/>
    <mergeCell ref="B27:F27"/>
    <mergeCell ref="A21:R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AL50"/>
  <sheetViews>
    <sheetView zoomScalePageLayoutView="0" workbookViewId="0" topLeftCell="A1">
      <selection activeCell="T1" sqref="T1:AP16384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3.00390625" style="0" customWidth="1"/>
    <col min="4" max="4" width="1.7109375" style="0" customWidth="1"/>
    <col min="5" max="5" width="4.00390625" style="0" customWidth="1"/>
    <col min="6" max="6" width="2.140625" style="0" customWidth="1"/>
    <col min="7" max="7" width="8.140625" style="0" customWidth="1"/>
    <col min="8" max="8" width="3.140625" style="0" customWidth="1"/>
    <col min="9" max="9" width="5.421875" style="0" customWidth="1"/>
    <col min="10" max="10" width="1.421875" style="0" customWidth="1"/>
    <col min="11" max="11" width="1.8515625" style="0" customWidth="1"/>
    <col min="12" max="12" width="1.7109375" style="0" customWidth="1"/>
    <col min="13" max="13" width="4.28125" style="0" customWidth="1"/>
    <col min="14" max="14" width="2.140625" style="0" customWidth="1"/>
    <col min="15" max="15" width="8.7109375" style="0" customWidth="1"/>
    <col min="16" max="16" width="3.00390625" style="0" customWidth="1"/>
    <col min="17" max="17" width="5.7109375" style="0" customWidth="1"/>
    <col min="18" max="18" width="2.1406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11.421875" style="0" hidden="1" customWidth="1"/>
    <col min="24" max="24" width="5.28125" style="0" hidden="1" customWidth="1"/>
    <col min="25" max="25" width="2.421875" style="0" hidden="1" customWidth="1"/>
    <col min="26" max="26" width="5.28125" style="0" hidden="1" customWidth="1"/>
    <col min="27" max="27" width="1.8515625" style="0" hidden="1" customWidth="1"/>
    <col min="28" max="32" width="5.28125" style="0" hidden="1" customWidth="1"/>
    <col min="33" max="33" width="2.28125" style="0" hidden="1" customWidth="1"/>
    <col min="34" max="34" width="5.28125" style="0" hidden="1" customWidth="1"/>
    <col min="35" max="35" width="1.8515625" style="0" hidden="1" customWidth="1"/>
    <col min="36" max="36" width="5.28125" style="0" hidden="1" customWidth="1"/>
    <col min="37" max="42" width="0" style="0" hidden="1" customWidth="1"/>
  </cols>
  <sheetData>
    <row r="1" spans="1:38" ht="15.75" customHeight="1">
      <c r="A1" s="109"/>
      <c r="B1" s="125" t="s">
        <v>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7"/>
      <c r="S1" s="121" t="s">
        <v>33</v>
      </c>
      <c r="T1" s="22" t="s">
        <v>5</v>
      </c>
      <c r="U1" s="23" t="s">
        <v>4</v>
      </c>
      <c r="V1" s="23" t="s">
        <v>6</v>
      </c>
      <c r="X1" s="21">
        <f ca="1">_XLL.ALEA.ENTRE.BORNES($U$2,$V$2)</f>
        <v>26</v>
      </c>
      <c r="Y1" s="21" t="s">
        <v>13</v>
      </c>
      <c r="Z1" s="26">
        <f ca="1">_XLL.ALEA.ENTRE.BORNES((X1-1-ROUNDDOWN(X1,-1))+1,$V$3)</f>
        <v>8</v>
      </c>
      <c r="AA1" s="5" t="s">
        <v>10</v>
      </c>
      <c r="AB1" s="26" t="s">
        <v>11</v>
      </c>
      <c r="AC1" s="26"/>
      <c r="AD1" s="21"/>
      <c r="AE1" s="5"/>
      <c r="AF1" s="21">
        <f ca="1">_XLL.ALEA.ENTRE.BORNES($U$2,$V$2)</f>
        <v>93</v>
      </c>
      <c r="AG1" s="21" t="s">
        <v>13</v>
      </c>
      <c r="AH1" s="26">
        <f ca="1">_XLL.ALEA.ENTRE.BORNES((AF1-1-ROUNDDOWN(AF1,-1))+1,$V$3)</f>
        <v>6</v>
      </c>
      <c r="AI1" s="5" t="s">
        <v>10</v>
      </c>
      <c r="AJ1" s="26" t="s">
        <v>11</v>
      </c>
      <c r="AL1">
        <v>5</v>
      </c>
    </row>
    <row r="2" spans="1:38" ht="15" customHeight="1">
      <c r="A2" s="110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  <c r="S2" s="122"/>
      <c r="T2" t="s">
        <v>7</v>
      </c>
      <c r="U2">
        <v>10</v>
      </c>
      <c r="V2">
        <v>99</v>
      </c>
      <c r="X2" s="21">
        <f ca="1">_XLL.ALEA.ENTRE.BORNES($U$2,$V$2)</f>
        <v>25</v>
      </c>
      <c r="Y2" s="21" t="s">
        <v>13</v>
      </c>
      <c r="Z2" s="26">
        <f ca="1">_XLL.ALEA.ENTRE.BORNES((X2-1-ROUNDDOWN(X2,-1))+1,$V$3)</f>
        <v>5</v>
      </c>
      <c r="AA2" s="5" t="s">
        <v>10</v>
      </c>
      <c r="AB2" s="26" t="s">
        <v>11</v>
      </c>
      <c r="AC2" s="5"/>
      <c r="AD2" s="21"/>
      <c r="AE2" s="5"/>
      <c r="AF2" s="21">
        <f ca="1">_XLL.ALEA.ENTRE.BORNES($U$2,$V$2)</f>
        <v>64</v>
      </c>
      <c r="AG2" s="21" t="s">
        <v>13</v>
      </c>
      <c r="AH2" s="26">
        <f ca="1">_XLL.ALEA.ENTRE.BORNES((AF2-1-ROUNDDOWN(AF2,-1))+1,$V$3)</f>
        <v>9</v>
      </c>
      <c r="AI2" s="5" t="s">
        <v>10</v>
      </c>
      <c r="AJ2" s="26" t="s">
        <v>11</v>
      </c>
      <c r="AL2">
        <v>8</v>
      </c>
    </row>
    <row r="3" spans="1:38" ht="15" customHeight="1">
      <c r="A3" s="110"/>
      <c r="B3" s="5"/>
      <c r="C3" s="32"/>
      <c r="D3" s="32"/>
      <c r="E3" s="32"/>
      <c r="F3" s="32"/>
      <c r="G3" s="32"/>
      <c r="H3" s="32"/>
      <c r="I3" s="32"/>
      <c r="J3" s="112" t="s">
        <v>39</v>
      </c>
      <c r="K3" s="112"/>
      <c r="L3" s="112"/>
      <c r="M3" s="112"/>
      <c r="N3" s="112"/>
      <c r="O3" s="112"/>
      <c r="P3" s="112"/>
      <c r="Q3" s="112"/>
      <c r="R3" s="113"/>
      <c r="S3" s="123"/>
      <c r="T3" t="s">
        <v>8</v>
      </c>
      <c r="U3" s="21">
        <v>1</v>
      </c>
      <c r="V3" s="21">
        <v>9</v>
      </c>
      <c r="X3" s="21">
        <f ca="1">_XLL.ALEA.ENTRE.BORNES($U$2,$V$2)</f>
        <v>47</v>
      </c>
      <c r="Y3" s="21" t="s">
        <v>13</v>
      </c>
      <c r="Z3" s="26">
        <f ca="1">_XLL.ALEA.ENTRE.BORNES((X3-1-ROUNDDOWN(X3,-1))+1,$V$3)</f>
        <v>8</v>
      </c>
      <c r="AA3" s="5" t="s">
        <v>10</v>
      </c>
      <c r="AB3" s="26" t="s">
        <v>11</v>
      </c>
      <c r="AC3" s="5"/>
      <c r="AD3" s="21"/>
      <c r="AE3" s="5"/>
      <c r="AF3" s="21">
        <f ca="1">_XLL.ALEA.ENTRE.BORNES($U$2,$V$2)</f>
        <v>10</v>
      </c>
      <c r="AG3" s="21" t="s">
        <v>13</v>
      </c>
      <c r="AH3" s="26">
        <f ca="1">_XLL.ALEA.ENTRE.BORNES((AF3-1-ROUNDDOWN(AF3,-1))+1,$V$3)</f>
        <v>5</v>
      </c>
      <c r="AI3" s="5" t="s">
        <v>10</v>
      </c>
      <c r="AJ3" s="26" t="s">
        <v>11</v>
      </c>
      <c r="AL3">
        <v>12</v>
      </c>
    </row>
    <row r="4" spans="1:38" ht="15" customHeight="1">
      <c r="A4" s="111"/>
      <c r="B4" s="38"/>
      <c r="C4" s="131" t="s">
        <v>41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S4" s="124"/>
      <c r="X4" s="21">
        <f ca="1">_XLL.ALEA.ENTRE.BORNES($U$2,$V$2)</f>
        <v>89</v>
      </c>
      <c r="Y4" s="21" t="s">
        <v>13</v>
      </c>
      <c r="Z4" s="26">
        <f ca="1">_XLL.ALEA.ENTRE.BORNES((X4-1-ROUNDDOWN(X4,-1))+1,$V$3)</f>
        <v>9</v>
      </c>
      <c r="AA4" s="5" t="s">
        <v>10</v>
      </c>
      <c r="AB4" s="26" t="s">
        <v>11</v>
      </c>
      <c r="AC4" s="5"/>
      <c r="AD4" s="21"/>
      <c r="AE4" s="5"/>
      <c r="AF4" s="21">
        <f ca="1">_XLL.ALEA.ENTRE.BORNES($U$2,$V$2)</f>
        <v>93</v>
      </c>
      <c r="AG4" s="21" t="s">
        <v>13</v>
      </c>
      <c r="AH4" s="26">
        <f ca="1">_XLL.ALEA.ENTRE.BORNES((AF4-1-ROUNDDOWN(AF4,-1))+1,$V$3)</f>
        <v>5</v>
      </c>
      <c r="AI4" s="5" t="s">
        <v>10</v>
      </c>
      <c r="AJ4" s="26" t="s">
        <v>11</v>
      </c>
      <c r="AL4">
        <v>3</v>
      </c>
    </row>
    <row r="5" spans="1:38" ht="20.25" customHeight="1">
      <c r="A5" s="134" t="s">
        <v>52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6"/>
      <c r="S5" s="114" t="s">
        <v>3</v>
      </c>
      <c r="X5" s="21">
        <f ca="1">_XLL.ALEA.ENTRE.BORNES($U$2,$V$2)</f>
        <v>79</v>
      </c>
      <c r="Y5" s="21" t="s">
        <v>13</v>
      </c>
      <c r="Z5" s="26">
        <f ca="1">_XLL.ALEA.ENTRE.BORNES((X5-1-ROUNDDOWN(X5,-1))+1,$V$3)</f>
        <v>9</v>
      </c>
      <c r="AA5" s="5" t="s">
        <v>10</v>
      </c>
      <c r="AB5" s="26" t="s">
        <v>11</v>
      </c>
      <c r="AC5" s="5"/>
      <c r="AD5" s="21"/>
      <c r="AE5" s="5"/>
      <c r="AF5" s="21">
        <f ca="1">_XLL.ALEA.ENTRE.BORNES($U$2,$V$2)</f>
        <v>72</v>
      </c>
      <c r="AG5" s="21" t="s">
        <v>13</v>
      </c>
      <c r="AH5" s="26">
        <f ca="1">_XLL.ALEA.ENTRE.BORNES((AF5-1-ROUNDDOWN(AF5,-1))+1,$V$3)</f>
        <v>6</v>
      </c>
      <c r="AI5" s="5" t="s">
        <v>10</v>
      </c>
      <c r="AJ5" s="26" t="s">
        <v>11</v>
      </c>
      <c r="AL5">
        <v>1</v>
      </c>
    </row>
    <row r="6" spans="1:38" ht="11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  <c r="S6" s="115"/>
      <c r="AL6">
        <v>14</v>
      </c>
    </row>
    <row r="7" spans="1:38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  <c r="X7" s="21">
        <f ca="1">_XLL.ALEA.ENTRE.BORNES($U$2,$V$2)</f>
        <v>92</v>
      </c>
      <c r="Y7" s="21" t="s">
        <v>13</v>
      </c>
      <c r="Z7" s="26">
        <f ca="1">_XLL.ALEA.ENTRE.BORNES((X7-1-ROUNDDOWN(X7,-1))+1,$V$3)</f>
        <v>8</v>
      </c>
      <c r="AA7" s="5" t="s">
        <v>10</v>
      </c>
      <c r="AB7" s="26" t="s">
        <v>11</v>
      </c>
      <c r="AC7" s="26"/>
      <c r="AD7" s="21"/>
      <c r="AE7" s="5"/>
      <c r="AF7" s="21">
        <f ca="1">_XLL.ALEA.ENTRE.BORNES($U$2,$V$2)</f>
        <v>78</v>
      </c>
      <c r="AG7" s="21" t="s">
        <v>13</v>
      </c>
      <c r="AH7" s="26">
        <f ca="1">_XLL.ALEA.ENTRE.BORNES((AF7-1-ROUNDDOWN(AF7,-1))+1,$V$3)</f>
        <v>8</v>
      </c>
      <c r="AI7" s="5" t="s">
        <v>10</v>
      </c>
      <c r="AJ7" s="26" t="s">
        <v>11</v>
      </c>
      <c r="AL7">
        <v>4</v>
      </c>
    </row>
    <row r="8" spans="1:38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  <c r="X8" s="21">
        <f ca="1">_XLL.ALEA.ENTRE.BORNES($U$2,$V$2)</f>
        <v>55</v>
      </c>
      <c r="Y8" s="21" t="s">
        <v>13</v>
      </c>
      <c r="Z8" s="26">
        <f ca="1">_XLL.ALEA.ENTRE.BORNES((X8-1-ROUNDDOWN(X8,-1))+1,$V$3)</f>
        <v>6</v>
      </c>
      <c r="AA8" s="5" t="s">
        <v>10</v>
      </c>
      <c r="AB8" s="26" t="s">
        <v>11</v>
      </c>
      <c r="AC8" s="5"/>
      <c r="AD8" s="21"/>
      <c r="AE8" s="5"/>
      <c r="AF8" s="21">
        <f ca="1">_XLL.ALEA.ENTRE.BORNES($U$2,$V$2)</f>
        <v>72</v>
      </c>
      <c r="AG8" s="21" t="s">
        <v>13</v>
      </c>
      <c r="AH8" s="26">
        <f ca="1">_XLL.ALEA.ENTRE.BORNES((AF8-1-ROUNDDOWN(AF8,-1))+1,$V$3)</f>
        <v>6</v>
      </c>
      <c r="AI8" s="5" t="s">
        <v>10</v>
      </c>
      <c r="AJ8" s="26" t="s">
        <v>11</v>
      </c>
      <c r="AL8">
        <v>15</v>
      </c>
    </row>
    <row r="9" spans="1:38" ht="18.75">
      <c r="A9" s="42"/>
      <c r="B9" s="26"/>
      <c r="C9" s="5"/>
      <c r="D9" s="5"/>
      <c r="E9" s="33">
        <f ca="1">IF(X1-ROUNDDOWN(X1,-1)=9,ROUNDDOWN(X1,-1)+_XLL.ALEA.ENTRE.BORNES($U$3,8),X1)</f>
        <v>26</v>
      </c>
      <c r="F9" s="33" t="s">
        <v>17</v>
      </c>
      <c r="G9" s="34">
        <f ca="1">INDEX($W$14:$W$17,INT(4*RAND()+1))</f>
        <v>1000</v>
      </c>
      <c r="H9" s="35" t="s">
        <v>10</v>
      </c>
      <c r="I9" s="34" t="s">
        <v>11</v>
      </c>
      <c r="J9" s="34"/>
      <c r="K9" s="33"/>
      <c r="L9" s="35"/>
      <c r="M9" s="33">
        <f ca="1">IF(AF1-ROUNDDOWN(AF1,-1)=9,ROUNDDOWN(AF1,-1)+_XLL.ALEA.ENTRE.BORNES($U$3,8),AF1)</f>
        <v>93</v>
      </c>
      <c r="N9" s="33" t="s">
        <v>17</v>
      </c>
      <c r="O9" s="34">
        <f ca="1">INDEX($W$14:$W$17,INT(4*RAND()+1))</f>
        <v>100</v>
      </c>
      <c r="P9" s="35" t="s">
        <v>10</v>
      </c>
      <c r="Q9" s="34" t="s">
        <v>11</v>
      </c>
      <c r="R9" s="26"/>
      <c r="S9" s="43"/>
      <c r="X9" s="21">
        <f ca="1">_XLL.ALEA.ENTRE.BORNES($U$2,$V$2)</f>
        <v>89</v>
      </c>
      <c r="Y9" s="21" t="s">
        <v>13</v>
      </c>
      <c r="Z9" s="26">
        <f ca="1">_XLL.ALEA.ENTRE.BORNES((X9-1-ROUNDDOWN(X9,-1))+1,$V$3)</f>
        <v>9</v>
      </c>
      <c r="AA9" s="5" t="s">
        <v>10</v>
      </c>
      <c r="AB9" s="26" t="s">
        <v>11</v>
      </c>
      <c r="AC9" s="5"/>
      <c r="AD9" s="21"/>
      <c r="AE9" s="5"/>
      <c r="AF9" s="21">
        <f ca="1">_XLL.ALEA.ENTRE.BORNES($U$2,$V$2)</f>
        <v>67</v>
      </c>
      <c r="AG9" s="21" t="s">
        <v>13</v>
      </c>
      <c r="AH9" s="26">
        <f ca="1">_XLL.ALEA.ENTRE.BORNES((AF9-1-ROUNDDOWN(AF9,-1))+1,$V$3)</f>
        <v>7</v>
      </c>
      <c r="AI9" s="5" t="s">
        <v>10</v>
      </c>
      <c r="AJ9" s="26" t="s">
        <v>11</v>
      </c>
      <c r="AL9">
        <v>2</v>
      </c>
    </row>
    <row r="10" spans="1:38" ht="18.75">
      <c r="A10" s="42"/>
      <c r="B10" s="5"/>
      <c r="C10" s="5"/>
      <c r="D10" s="5"/>
      <c r="E10" s="33">
        <f ca="1">IF(X2-ROUNDDOWN(X2,-1)=9,ROUNDDOWN(X2,-1)+_XLL.ALEA.ENTRE.BORNES($U$3,8),X2)</f>
        <v>25</v>
      </c>
      <c r="F10" s="33" t="s">
        <v>17</v>
      </c>
      <c r="G10" s="107">
        <f ca="1">INDEX($W$14:$W$17,INT(4*RAND()+1))</f>
        <v>10000</v>
      </c>
      <c r="H10" s="35" t="s">
        <v>10</v>
      </c>
      <c r="I10" s="34" t="s">
        <v>11</v>
      </c>
      <c r="J10" s="35"/>
      <c r="K10" s="33"/>
      <c r="L10" s="35"/>
      <c r="M10" s="33">
        <f ca="1">IF(AF2-ROUNDDOWN(AF2,-1)=9,ROUNDDOWN(AF2,-1)+_XLL.ALEA.ENTRE.BORNES($U$3,8),AF2)</f>
        <v>64</v>
      </c>
      <c r="N10" s="33" t="s">
        <v>17</v>
      </c>
      <c r="O10" s="107">
        <f ca="1">INDEX($W$14:$W$17,INT(4*RAND()+1))</f>
        <v>100</v>
      </c>
      <c r="P10" s="35" t="s">
        <v>10</v>
      </c>
      <c r="Q10" s="34" t="s">
        <v>11</v>
      </c>
      <c r="R10" s="5"/>
      <c r="S10" s="43"/>
      <c r="X10" s="21">
        <f ca="1">_XLL.ALEA.ENTRE.BORNES($U$2,$V$2)</f>
        <v>47</v>
      </c>
      <c r="Y10" s="21" t="s">
        <v>13</v>
      </c>
      <c r="Z10" s="26">
        <f ca="1">_XLL.ALEA.ENTRE.BORNES((X10-1-ROUNDDOWN(X10,-1))+1,$V$3)</f>
        <v>9</v>
      </c>
      <c r="AA10" s="5" t="s">
        <v>10</v>
      </c>
      <c r="AB10" s="26" t="s">
        <v>11</v>
      </c>
      <c r="AC10" s="5"/>
      <c r="AD10" s="21"/>
      <c r="AE10" s="5"/>
      <c r="AF10" s="21">
        <f ca="1">_XLL.ALEA.ENTRE.BORNES($U$2,$V$2)</f>
        <v>15</v>
      </c>
      <c r="AG10" s="21" t="s">
        <v>13</v>
      </c>
      <c r="AH10" s="26">
        <f ca="1">_XLL.ALEA.ENTRE.BORNES((AF10-1-ROUNDDOWN(AF10,-1))+1,$V$3)</f>
        <v>7</v>
      </c>
      <c r="AI10" s="5" t="s">
        <v>10</v>
      </c>
      <c r="AJ10" s="26" t="s">
        <v>11</v>
      </c>
      <c r="AL10">
        <v>11</v>
      </c>
    </row>
    <row r="11" spans="1:36" ht="18.75">
      <c r="A11" s="42"/>
      <c r="B11" s="5"/>
      <c r="C11" s="5"/>
      <c r="D11" s="5"/>
      <c r="E11" s="33">
        <f ca="1">IF(X3-ROUNDDOWN(X3,-1)=9,ROUNDDOWN(X3,-1)+_XLL.ALEA.ENTRE.BORNES($U$3,8),X3)</f>
        <v>47</v>
      </c>
      <c r="F11" s="33" t="s">
        <v>17</v>
      </c>
      <c r="G11" s="107">
        <f ca="1">INDEX($W$14:$W$17,INT(4*RAND()+1))</f>
        <v>10</v>
      </c>
      <c r="H11" s="35" t="s">
        <v>10</v>
      </c>
      <c r="I11" s="34" t="s">
        <v>11</v>
      </c>
      <c r="J11" s="35"/>
      <c r="K11" s="33"/>
      <c r="L11" s="35"/>
      <c r="M11" s="33">
        <f ca="1">IF(AF3-ROUNDDOWN(AF3,-1)=9,ROUNDDOWN(AF3,-1)+_XLL.ALEA.ENTRE.BORNES($U$3,8),AF3)</f>
        <v>10</v>
      </c>
      <c r="N11" s="33" t="s">
        <v>17</v>
      </c>
      <c r="O11" s="107">
        <f ca="1">INDEX($W$14:$W$17,INT(4*RAND()+1))</f>
        <v>100</v>
      </c>
      <c r="P11" s="35" t="s">
        <v>10</v>
      </c>
      <c r="Q11" s="34" t="s">
        <v>11</v>
      </c>
      <c r="R11" s="5"/>
      <c r="S11" s="43"/>
      <c r="X11" s="21">
        <f ca="1">_XLL.ALEA.ENTRE.BORNES($U$2,$V$2)</f>
        <v>26</v>
      </c>
      <c r="Y11" s="21" t="s">
        <v>13</v>
      </c>
      <c r="Z11" s="26">
        <f ca="1">_XLL.ALEA.ENTRE.BORNES((X11-1-ROUNDDOWN(X11,-1))+1,$V$3)</f>
        <v>7</v>
      </c>
      <c r="AA11" s="5" t="s">
        <v>10</v>
      </c>
      <c r="AB11" s="26" t="s">
        <v>11</v>
      </c>
      <c r="AC11" s="5"/>
      <c r="AD11" s="21"/>
      <c r="AE11" s="5"/>
      <c r="AF11" s="21">
        <f ca="1">_XLL.ALEA.ENTRE.BORNES($U$2,$V$2)</f>
        <v>53</v>
      </c>
      <c r="AG11" s="21" t="s">
        <v>13</v>
      </c>
      <c r="AH11" s="26">
        <f ca="1">_XLL.ALEA.ENTRE.BORNES((AF11-1-ROUNDDOWN(AF11,-1))+1,$V$3)</f>
        <v>7</v>
      </c>
      <c r="AI11" s="5" t="s">
        <v>10</v>
      </c>
      <c r="AJ11" s="26" t="s">
        <v>11</v>
      </c>
    </row>
    <row r="12" spans="1:19" ht="18.75">
      <c r="A12" s="42"/>
      <c r="B12" s="5"/>
      <c r="C12" s="5"/>
      <c r="D12" s="5"/>
      <c r="E12" s="33">
        <f ca="1">IF(X4-ROUNDDOWN(X4,-1)=9,ROUNDDOWN(X4,-1)+_XLL.ALEA.ENTRE.BORNES($U$3,8),X4)</f>
        <v>86</v>
      </c>
      <c r="F12" s="33" t="s">
        <v>17</v>
      </c>
      <c r="G12" s="107">
        <f ca="1">INDEX($W$14:$W$17,INT(4*RAND()+1))</f>
        <v>100</v>
      </c>
      <c r="H12" s="35" t="s">
        <v>10</v>
      </c>
      <c r="I12" s="34" t="s">
        <v>11</v>
      </c>
      <c r="J12" s="35"/>
      <c r="K12" s="33"/>
      <c r="L12" s="35"/>
      <c r="M12" s="33">
        <f ca="1">IF(AF4-ROUNDDOWN(AF4,-1)=9,ROUNDDOWN(AF4,-1)+_XLL.ALEA.ENTRE.BORNES($U$3,8),AF4)</f>
        <v>93</v>
      </c>
      <c r="N12" s="33" t="s">
        <v>17</v>
      </c>
      <c r="O12" s="107">
        <f ca="1">INDEX($W$14:$W$17,INT(4*RAND()+1))</f>
        <v>10000</v>
      </c>
      <c r="P12" s="35" t="s">
        <v>10</v>
      </c>
      <c r="Q12" s="34" t="s">
        <v>11</v>
      </c>
      <c r="R12" s="5"/>
      <c r="S12" s="43"/>
    </row>
    <row r="13" spans="1:19" ht="18.75">
      <c r="A13" s="42"/>
      <c r="B13" s="5"/>
      <c r="C13" s="5"/>
      <c r="D13" s="5"/>
      <c r="E13" s="33">
        <f ca="1">IF(X5-ROUNDDOWN(X5,-1)=9,ROUNDDOWN(X5,-1)+_XLL.ALEA.ENTRE.BORNES($U$3,8),X5)</f>
        <v>72</v>
      </c>
      <c r="F13" s="33" t="s">
        <v>17</v>
      </c>
      <c r="G13" s="107">
        <f ca="1">INDEX($W$14:$W$17,INT(4*RAND()+1))</f>
        <v>100</v>
      </c>
      <c r="H13" s="35" t="s">
        <v>10</v>
      </c>
      <c r="I13" s="34" t="s">
        <v>11</v>
      </c>
      <c r="J13" s="35"/>
      <c r="K13" s="33"/>
      <c r="L13" s="35"/>
      <c r="M13" s="33">
        <f ca="1">IF(AF5-ROUNDDOWN(AF5,-1)=9,ROUNDDOWN(AF5,-1)+_XLL.ALEA.ENTRE.BORNES($U$3,8),AF5)</f>
        <v>72</v>
      </c>
      <c r="N13" s="33" t="s">
        <v>17</v>
      </c>
      <c r="O13" s="107">
        <f ca="1">INDEX($W$14:$W$17,INT(4*RAND()+1))</f>
        <v>10000</v>
      </c>
      <c r="P13" s="35" t="s">
        <v>10</v>
      </c>
      <c r="Q13" s="34" t="s">
        <v>11</v>
      </c>
      <c r="R13" s="5"/>
      <c r="S13" s="43"/>
    </row>
    <row r="14" spans="1:23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  <c r="W14">
        <v>10</v>
      </c>
    </row>
    <row r="15" spans="1:23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  <c r="W15">
        <v>100</v>
      </c>
    </row>
    <row r="16" spans="1:23" ht="15">
      <c r="A16" s="42"/>
      <c r="B16" s="5"/>
      <c r="C16" s="5"/>
      <c r="D16" s="5"/>
      <c r="E16" s="5"/>
      <c r="F16" s="5"/>
      <c r="G16" s="50" t="s">
        <v>97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3"/>
      <c r="W16">
        <v>1000</v>
      </c>
    </row>
    <row r="17" spans="1:23" ht="15">
      <c r="A17" s="42"/>
      <c r="B17" s="5"/>
      <c r="C17" s="5"/>
      <c r="D17" s="5"/>
      <c r="E17" s="5"/>
      <c r="F17" s="5"/>
      <c r="G17" s="50" t="s">
        <v>98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43"/>
      <c r="W17">
        <v>10000</v>
      </c>
    </row>
    <row r="18" spans="1:19" ht="15">
      <c r="A18" s="4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3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34" t="s">
        <v>170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6"/>
      <c r="S21" s="39" t="s">
        <v>3</v>
      </c>
    </row>
    <row r="22" spans="1:19" ht="15" customHeight="1" hidden="1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9"/>
      <c r="S22" s="10"/>
    </row>
    <row r="23" spans="1:19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5"/>
      <c r="C25" s="21"/>
      <c r="D25" s="5"/>
      <c r="E25" s="33">
        <f ca="1">IF(X7-ROUNDDOWN(X7,-1)=9,ROUNDDOWN(X7,-1)+_XLL.ALEA.ENTRE.BORNES($U$3,8),X7)</f>
        <v>92</v>
      </c>
      <c r="F25" s="33" t="s">
        <v>17</v>
      </c>
      <c r="G25" s="34">
        <f ca="1">INDEX($W$14:$W$17,INT(4*RAND()+1))</f>
        <v>10</v>
      </c>
      <c r="H25" s="35" t="s">
        <v>10</v>
      </c>
      <c r="I25" s="34" t="s">
        <v>11</v>
      </c>
      <c r="J25" s="34"/>
      <c r="K25" s="33"/>
      <c r="L25" s="35"/>
      <c r="M25" s="33">
        <f ca="1">IF(AF7-ROUNDDOWN(AF7,-1)=9,ROUNDDOWN(AF7,-1)+_XLL.ALEA.ENTRE.BORNES($U$3,8),AF7)</f>
        <v>78</v>
      </c>
      <c r="N25" s="33" t="s">
        <v>17</v>
      </c>
      <c r="O25" s="34">
        <f ca="1">INDEX($W$14:$W$17,INT(4*RAND()+1))</f>
        <v>10000</v>
      </c>
      <c r="P25" s="35" t="s">
        <v>10</v>
      </c>
      <c r="Q25" s="34" t="s">
        <v>11</v>
      </c>
      <c r="R25" s="5"/>
      <c r="S25" s="43"/>
    </row>
    <row r="26" spans="1:19" ht="18.75">
      <c r="A26" s="42"/>
      <c r="B26" s="5"/>
      <c r="C26" s="21"/>
      <c r="D26" s="5"/>
      <c r="E26" s="33">
        <f ca="1">IF(X8-ROUNDDOWN(X8,-1)=9,ROUNDDOWN(X8,-1)+_XLL.ALEA.ENTRE.BORNES($U$3,8),X8)</f>
        <v>55</v>
      </c>
      <c r="F26" s="33" t="s">
        <v>17</v>
      </c>
      <c r="G26" s="107">
        <f ca="1">INDEX($W$14:$W$17,INT(4*RAND()+1))</f>
        <v>100</v>
      </c>
      <c r="H26" s="35" t="s">
        <v>10</v>
      </c>
      <c r="I26" s="34" t="s">
        <v>11</v>
      </c>
      <c r="J26" s="35"/>
      <c r="K26" s="33"/>
      <c r="L26" s="35"/>
      <c r="M26" s="33">
        <f ca="1">IF(AF8-ROUNDDOWN(AF8,-1)=9,ROUNDDOWN(AF8,-1)+_XLL.ALEA.ENTRE.BORNES($U$3,8),AF8)</f>
        <v>72</v>
      </c>
      <c r="N26" s="33" t="s">
        <v>17</v>
      </c>
      <c r="O26" s="107">
        <f ca="1">INDEX($W$14:$W$17,INT(4*RAND()+1))</f>
        <v>1000</v>
      </c>
      <c r="P26" s="35" t="s">
        <v>10</v>
      </c>
      <c r="Q26" s="34" t="s">
        <v>11</v>
      </c>
      <c r="R26" s="5"/>
      <c r="S26" s="43"/>
    </row>
    <row r="27" spans="1:19" ht="18.75">
      <c r="A27" s="42"/>
      <c r="B27" s="5"/>
      <c r="C27" s="21"/>
      <c r="D27" s="5"/>
      <c r="E27" s="33">
        <f ca="1">IF(X9-ROUNDDOWN(X9,-1)=9,ROUNDDOWN(X9,-1)+_XLL.ALEA.ENTRE.BORNES($U$3,8),X9)</f>
        <v>83</v>
      </c>
      <c r="F27" s="33" t="s">
        <v>17</v>
      </c>
      <c r="G27" s="107">
        <f ca="1">INDEX($W$14:$W$17,INT(4*RAND()+1))</f>
        <v>1000</v>
      </c>
      <c r="H27" s="35" t="s">
        <v>10</v>
      </c>
      <c r="I27" s="34" t="s">
        <v>11</v>
      </c>
      <c r="J27" s="35"/>
      <c r="K27" s="33"/>
      <c r="L27" s="35"/>
      <c r="M27" s="33">
        <f ca="1">IF(AF9-ROUNDDOWN(AF9,-1)=9,ROUNDDOWN(AF9,-1)+_XLL.ALEA.ENTRE.BORNES($U$3,8),AF9)</f>
        <v>67</v>
      </c>
      <c r="N27" s="33" t="s">
        <v>17</v>
      </c>
      <c r="O27" s="107">
        <f ca="1">INDEX($W$14:$W$17,INT(4*RAND()+1))</f>
        <v>10000</v>
      </c>
      <c r="P27" s="35" t="s">
        <v>10</v>
      </c>
      <c r="Q27" s="34" t="s">
        <v>11</v>
      </c>
      <c r="R27" s="5"/>
      <c r="S27" s="43"/>
    </row>
    <row r="28" spans="1:19" ht="18.75">
      <c r="A28" s="42"/>
      <c r="B28" s="5"/>
      <c r="C28" s="21"/>
      <c r="D28" s="5"/>
      <c r="E28" s="33">
        <f ca="1">IF(X10-ROUNDDOWN(X10,-1)=9,ROUNDDOWN(X10,-1)+_XLL.ALEA.ENTRE.BORNES($U$3,8),X10)</f>
        <v>47</v>
      </c>
      <c r="F28" s="33" t="s">
        <v>17</v>
      </c>
      <c r="G28" s="107">
        <f ca="1">INDEX($W$14:$W$17,INT(4*RAND()+1))</f>
        <v>1000</v>
      </c>
      <c r="H28" s="35" t="s">
        <v>10</v>
      </c>
      <c r="I28" s="34" t="s">
        <v>11</v>
      </c>
      <c r="J28" s="35"/>
      <c r="K28" s="33"/>
      <c r="L28" s="35"/>
      <c r="M28" s="33">
        <f ca="1">IF(AF10-ROUNDDOWN(AF10,-1)=9,ROUNDDOWN(AF10,-1)+_XLL.ALEA.ENTRE.BORNES($U$3,8),AF10)</f>
        <v>15</v>
      </c>
      <c r="N28" s="33" t="s">
        <v>17</v>
      </c>
      <c r="O28" s="107">
        <f ca="1">INDEX($W$14:$W$17,INT(4*RAND()+1))</f>
        <v>10</v>
      </c>
      <c r="P28" s="35" t="s">
        <v>10</v>
      </c>
      <c r="Q28" s="34" t="s">
        <v>11</v>
      </c>
      <c r="R28" s="5"/>
      <c r="S28" s="43"/>
    </row>
    <row r="29" spans="1:19" ht="18.75">
      <c r="A29" s="42"/>
      <c r="B29" s="5"/>
      <c r="C29" s="21"/>
      <c r="D29" s="5"/>
      <c r="E29" s="33">
        <f ca="1">IF(X11-ROUNDDOWN(X11,-1)=9,ROUNDDOWN(X11,-1)+_XLL.ALEA.ENTRE.BORNES($U$3,8),X11)</f>
        <v>26</v>
      </c>
      <c r="F29" s="33" t="s">
        <v>17</v>
      </c>
      <c r="G29" s="107">
        <f ca="1">INDEX($W$14:$W$17,INT(4*RAND()+1))</f>
        <v>10000</v>
      </c>
      <c r="H29" s="35" t="s">
        <v>10</v>
      </c>
      <c r="I29" s="34" t="s">
        <v>11</v>
      </c>
      <c r="J29" s="35"/>
      <c r="K29" s="33"/>
      <c r="L29" s="35"/>
      <c r="M29" s="33">
        <f ca="1">IF(AF11-ROUNDDOWN(AF11,-1)=9,ROUNDDOWN(AF11,-1)+_XLL.ALEA.ENTRE.BORNES($U$3,8),AF11)</f>
        <v>53</v>
      </c>
      <c r="N29" s="33" t="s">
        <v>17</v>
      </c>
      <c r="O29" s="107">
        <f ca="1">INDEX($W$14:$W$17,INT(4*RAND()+1))</f>
        <v>100</v>
      </c>
      <c r="P29" s="35" t="s">
        <v>10</v>
      </c>
      <c r="Q29" s="34" t="s">
        <v>11</v>
      </c>
      <c r="R29" s="5"/>
      <c r="S29" s="43"/>
    </row>
    <row r="30" spans="1:19" ht="18.7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34"/>
      <c r="O30" s="5"/>
      <c r="P30" s="5"/>
      <c r="Q30" s="5"/>
      <c r="R30" s="5"/>
      <c r="S30" s="43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15.75" customHeight="1">
      <c r="A33" s="42"/>
      <c r="B33" s="5"/>
      <c r="C33" s="44"/>
      <c r="D33" s="44"/>
      <c r="E33" s="142" t="s">
        <v>99</v>
      </c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44"/>
      <c r="S33" s="31"/>
    </row>
    <row r="34" spans="1:19" ht="17.25" customHeight="1">
      <c r="A34" s="42"/>
      <c r="B34" s="5"/>
      <c r="C34" s="44"/>
      <c r="D34" s="44"/>
      <c r="E34" s="142" t="s">
        <v>100</v>
      </c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44"/>
      <c r="S34" s="31"/>
    </row>
    <row r="35" spans="1:19" ht="15">
      <c r="A35" s="42"/>
      <c r="B35" s="5"/>
      <c r="C35" s="5"/>
      <c r="D35" s="5"/>
      <c r="E35" s="144" t="s">
        <v>101</v>
      </c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5"/>
      <c r="S35" s="43"/>
    </row>
    <row r="36" spans="1:19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12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11">
    <mergeCell ref="S1:S4"/>
    <mergeCell ref="C4:R4"/>
    <mergeCell ref="A5:R6"/>
    <mergeCell ref="S5:S6"/>
    <mergeCell ref="J3:R3"/>
    <mergeCell ref="E33:Q33"/>
    <mergeCell ref="E34:Q34"/>
    <mergeCell ref="E35:Q35"/>
    <mergeCell ref="A21:R22"/>
    <mergeCell ref="A1:A4"/>
    <mergeCell ref="B1:R2"/>
  </mergeCells>
  <conditionalFormatting sqref="AL5:AN5">
    <cfRule type="expression" priority="1" dxfId="5" stopIfTrue="1">
      <formula>OR(COUNTA($A$2:$C$2)&lt;&gt;3,$A$2&gt;($C$2-$B$2+1))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U49"/>
  <sheetViews>
    <sheetView zoomScalePageLayoutView="0" workbookViewId="0" topLeftCell="A1">
      <selection activeCell="E9" sqref="E9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2.00390625" style="0" customWidth="1"/>
    <col min="5" max="5" width="4.00390625" style="0" customWidth="1"/>
    <col min="6" max="6" width="2.140625" style="0" customWidth="1"/>
    <col min="7" max="7" width="4.0039062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4.28125" style="0" customWidth="1"/>
    <col min="13" max="13" width="2.140625" style="0" customWidth="1"/>
    <col min="14" max="14" width="4.00390625" style="0" customWidth="1"/>
    <col min="15" max="15" width="3.00390625" style="0" customWidth="1"/>
    <col min="16" max="16" width="5.7109375" style="0" customWidth="1"/>
    <col min="17" max="17" width="3.28125" style="0" customWidth="1"/>
    <col min="18" max="18" width="16.28125" style="0" customWidth="1"/>
    <col min="19" max="19" width="26.00390625" style="0" hidden="1" customWidth="1"/>
    <col min="20" max="20" width="7.28125" style="0" hidden="1" customWidth="1"/>
    <col min="21" max="21" width="6.421875" style="0" hidden="1" customWidth="1"/>
    <col min="22" max="22" width="0" style="0" hidden="1" customWidth="1"/>
  </cols>
  <sheetData>
    <row r="1" spans="1:21" ht="15.75" customHeight="1">
      <c r="A1" s="109"/>
      <c r="B1" s="125" t="s">
        <v>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7"/>
      <c r="R1" s="121" t="s">
        <v>34</v>
      </c>
      <c r="S1" s="22" t="s">
        <v>5</v>
      </c>
      <c r="T1" s="23" t="s">
        <v>4</v>
      </c>
      <c r="U1" s="23" t="s">
        <v>6</v>
      </c>
    </row>
    <row r="2" spans="1:21" ht="15" customHeight="1">
      <c r="A2" s="110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30"/>
      <c r="R2" s="122"/>
      <c r="S2" t="s">
        <v>7</v>
      </c>
      <c r="T2">
        <v>10</v>
      </c>
      <c r="U2">
        <v>50</v>
      </c>
    </row>
    <row r="3" spans="1:21" ht="15" customHeight="1">
      <c r="A3" s="110"/>
      <c r="B3" s="5"/>
      <c r="C3" s="32"/>
      <c r="D3" s="32"/>
      <c r="E3" s="32"/>
      <c r="F3" s="32"/>
      <c r="G3" s="32"/>
      <c r="H3" s="32"/>
      <c r="I3" s="32"/>
      <c r="J3" s="112" t="s">
        <v>42</v>
      </c>
      <c r="K3" s="112"/>
      <c r="L3" s="112"/>
      <c r="M3" s="112"/>
      <c r="N3" s="112"/>
      <c r="O3" s="112"/>
      <c r="P3" s="112"/>
      <c r="Q3" s="113"/>
      <c r="R3" s="123"/>
      <c r="S3" t="s">
        <v>8</v>
      </c>
      <c r="T3" s="21">
        <v>10</v>
      </c>
      <c r="U3" s="21">
        <v>9</v>
      </c>
    </row>
    <row r="4" spans="1:18" ht="15" customHeight="1">
      <c r="A4" s="111"/>
      <c r="B4" s="38"/>
      <c r="C4" s="131" t="s">
        <v>41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2"/>
      <c r="R4" s="124"/>
    </row>
    <row r="5" spans="1:18" ht="15">
      <c r="A5" s="116" t="s">
        <v>53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8"/>
      <c r="R5" s="114" t="s">
        <v>3</v>
      </c>
    </row>
    <row r="6" spans="1:18" ht="15">
      <c r="A6" s="133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15"/>
    </row>
    <row r="7" spans="1:18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41"/>
    </row>
    <row r="8" spans="1:18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43"/>
    </row>
    <row r="9" spans="1:18" ht="18.75">
      <c r="A9" s="42"/>
      <c r="B9" s="26"/>
      <c r="C9" s="21"/>
      <c r="D9" s="5"/>
      <c r="E9" s="33">
        <f ca="1">_XLL.ALEA.ENTRE.BORNES($T$2,$U$2)</f>
        <v>18</v>
      </c>
      <c r="F9" s="35" t="s">
        <v>17</v>
      </c>
      <c r="G9" s="33">
        <v>11</v>
      </c>
      <c r="H9" s="35" t="s">
        <v>10</v>
      </c>
      <c r="I9" s="34" t="s">
        <v>11</v>
      </c>
      <c r="J9" s="34"/>
      <c r="K9" s="33"/>
      <c r="L9" s="33">
        <f ca="1">_XLL.ALEA.ENTRE.BORNES($T$2,$U$2)</f>
        <v>21</v>
      </c>
      <c r="M9" s="35" t="s">
        <v>17</v>
      </c>
      <c r="N9" s="33">
        <v>12</v>
      </c>
      <c r="O9" s="35" t="s">
        <v>10</v>
      </c>
      <c r="P9" s="34" t="s">
        <v>11</v>
      </c>
      <c r="Q9" s="26"/>
      <c r="R9" s="43"/>
    </row>
    <row r="10" spans="1:18" ht="18.75">
      <c r="A10" s="42"/>
      <c r="B10" s="5"/>
      <c r="C10" s="21"/>
      <c r="D10" s="5"/>
      <c r="E10" s="33">
        <f ca="1">_XLL.ALEA.ENTRE.BORNES($T$2,$U$2)</f>
        <v>11</v>
      </c>
      <c r="F10" s="35" t="s">
        <v>17</v>
      </c>
      <c r="G10" s="33">
        <v>11</v>
      </c>
      <c r="H10" s="35" t="s">
        <v>10</v>
      </c>
      <c r="I10" s="34" t="s">
        <v>11</v>
      </c>
      <c r="J10" s="35"/>
      <c r="K10" s="33"/>
      <c r="L10" s="33">
        <f ca="1">_XLL.ALEA.ENTRE.BORNES($T$2,$U$2)</f>
        <v>28</v>
      </c>
      <c r="M10" s="35" t="s">
        <v>17</v>
      </c>
      <c r="N10" s="33">
        <v>12</v>
      </c>
      <c r="O10" s="35" t="s">
        <v>10</v>
      </c>
      <c r="P10" s="34" t="s">
        <v>11</v>
      </c>
      <c r="Q10" s="5"/>
      <c r="R10" s="43"/>
    </row>
    <row r="11" spans="1:18" ht="18.75">
      <c r="A11" s="42"/>
      <c r="B11" s="5"/>
      <c r="C11" s="21"/>
      <c r="D11" s="5"/>
      <c r="E11" s="33">
        <f ca="1">_XLL.ALEA.ENTRE.BORNES($T$2,$U$2)</f>
        <v>22</v>
      </c>
      <c r="F11" s="35" t="s">
        <v>17</v>
      </c>
      <c r="G11" s="33">
        <v>11</v>
      </c>
      <c r="H11" s="35" t="s">
        <v>10</v>
      </c>
      <c r="I11" s="34" t="s">
        <v>11</v>
      </c>
      <c r="J11" s="35"/>
      <c r="K11" s="33"/>
      <c r="L11" s="33">
        <f ca="1">_XLL.ALEA.ENTRE.BORNES($T$2,$U$2)</f>
        <v>38</v>
      </c>
      <c r="M11" s="35" t="s">
        <v>17</v>
      </c>
      <c r="N11" s="33">
        <v>12</v>
      </c>
      <c r="O11" s="35" t="s">
        <v>10</v>
      </c>
      <c r="P11" s="34" t="s">
        <v>11</v>
      </c>
      <c r="Q11" s="5"/>
      <c r="R11" s="43"/>
    </row>
    <row r="12" spans="1:18" ht="18.75">
      <c r="A12" s="42"/>
      <c r="B12" s="5"/>
      <c r="C12" s="21"/>
      <c r="D12" s="5"/>
      <c r="E12" s="33">
        <f ca="1">_XLL.ALEA.ENTRE.BORNES($T$2,$U$2)</f>
        <v>47</v>
      </c>
      <c r="F12" s="35" t="s">
        <v>17</v>
      </c>
      <c r="G12" s="33">
        <v>11</v>
      </c>
      <c r="H12" s="35" t="s">
        <v>10</v>
      </c>
      <c r="I12" s="34" t="s">
        <v>11</v>
      </c>
      <c r="J12" s="35"/>
      <c r="K12" s="33"/>
      <c r="L12" s="33">
        <f ca="1">_XLL.ALEA.ENTRE.BORNES($T$2,$U$2)</f>
        <v>38</v>
      </c>
      <c r="M12" s="35" t="s">
        <v>17</v>
      </c>
      <c r="N12" s="33">
        <v>12</v>
      </c>
      <c r="O12" s="35" t="s">
        <v>10</v>
      </c>
      <c r="P12" s="34" t="s">
        <v>11</v>
      </c>
      <c r="Q12" s="5"/>
      <c r="R12" s="43"/>
    </row>
    <row r="13" spans="1:18" ht="18.75">
      <c r="A13" s="42"/>
      <c r="B13" s="5"/>
      <c r="C13" s="21"/>
      <c r="D13" s="5"/>
      <c r="E13" s="33">
        <f ca="1">_XLL.ALEA.ENTRE.BORNES($T$2,$U$2)</f>
        <v>21</v>
      </c>
      <c r="F13" s="35" t="s">
        <v>17</v>
      </c>
      <c r="G13" s="33">
        <v>11</v>
      </c>
      <c r="H13" s="35" t="s">
        <v>10</v>
      </c>
      <c r="I13" s="34" t="s">
        <v>11</v>
      </c>
      <c r="J13" s="35"/>
      <c r="K13" s="33"/>
      <c r="L13" s="33">
        <f ca="1">_XLL.ALEA.ENTRE.BORNES($T$2,$U$2)</f>
        <v>36</v>
      </c>
      <c r="M13" s="35" t="s">
        <v>17</v>
      </c>
      <c r="N13" s="33">
        <v>12</v>
      </c>
      <c r="O13" s="35" t="s">
        <v>10</v>
      </c>
      <c r="P13" s="34" t="s">
        <v>11</v>
      </c>
      <c r="Q13" s="5"/>
      <c r="R13" s="43"/>
    </row>
    <row r="14" spans="1:18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43"/>
    </row>
    <row r="15" spans="1:18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43"/>
    </row>
    <row r="16" spans="1:18" ht="15">
      <c r="A16" s="42"/>
      <c r="B16" s="5"/>
      <c r="C16" s="5"/>
      <c r="D16" s="5"/>
      <c r="E16" s="5"/>
      <c r="F16" s="5"/>
      <c r="G16" s="50" t="s">
        <v>102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43"/>
    </row>
    <row r="17" spans="1:18" ht="15">
      <c r="A17" s="42"/>
      <c r="B17" s="5"/>
      <c r="C17" s="5"/>
      <c r="D17" s="5"/>
      <c r="E17" s="5"/>
      <c r="F17" s="5"/>
      <c r="G17" s="50" t="s">
        <v>103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43"/>
    </row>
    <row r="18" spans="1:18" ht="15">
      <c r="A18" s="4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43"/>
    </row>
    <row r="19" spans="1:18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</row>
    <row r="20" spans="1:18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</row>
    <row r="21" spans="1:18" ht="15">
      <c r="A21" s="116" t="s">
        <v>171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8"/>
      <c r="R21" s="114" t="s">
        <v>3</v>
      </c>
    </row>
    <row r="22" spans="1:18" ht="15">
      <c r="A22" s="15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20"/>
      <c r="R22" s="115"/>
    </row>
    <row r="23" spans="1:18" ht="15">
      <c r="A23" s="12"/>
      <c r="B23" s="13"/>
      <c r="C23" s="5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41"/>
    </row>
    <row r="24" spans="1:18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43"/>
    </row>
    <row r="25" spans="1:18" ht="18.75">
      <c r="A25" s="42"/>
      <c r="B25" s="5"/>
      <c r="C25" s="21"/>
      <c r="D25" s="5"/>
      <c r="E25" s="33">
        <f ca="1">_XLL.ALEA.ENTRE.BORNES($T$2,$U$2)</f>
        <v>35</v>
      </c>
      <c r="F25" s="35" t="s">
        <v>17</v>
      </c>
      <c r="G25" s="33">
        <v>11</v>
      </c>
      <c r="H25" s="35" t="s">
        <v>10</v>
      </c>
      <c r="I25" s="34" t="s">
        <v>11</v>
      </c>
      <c r="J25" s="34"/>
      <c r="K25" s="33"/>
      <c r="L25" s="33">
        <f ca="1">_XLL.ALEA.ENTRE.BORNES($T$2,$U$2)</f>
        <v>23</v>
      </c>
      <c r="M25" s="35" t="s">
        <v>17</v>
      </c>
      <c r="N25" s="33">
        <v>12</v>
      </c>
      <c r="O25" s="35" t="s">
        <v>10</v>
      </c>
      <c r="P25" s="34" t="s">
        <v>11</v>
      </c>
      <c r="Q25" s="5"/>
      <c r="R25" s="43"/>
    </row>
    <row r="26" spans="1:18" ht="18.75">
      <c r="A26" s="42"/>
      <c r="B26" s="5"/>
      <c r="C26" s="21"/>
      <c r="D26" s="5"/>
      <c r="E26" s="33">
        <f ca="1">_XLL.ALEA.ENTRE.BORNES($T$2,$U$2)</f>
        <v>39</v>
      </c>
      <c r="F26" s="35" t="s">
        <v>17</v>
      </c>
      <c r="G26" s="33">
        <v>11</v>
      </c>
      <c r="H26" s="35" t="s">
        <v>10</v>
      </c>
      <c r="I26" s="34" t="s">
        <v>11</v>
      </c>
      <c r="J26" s="35"/>
      <c r="K26" s="33"/>
      <c r="L26" s="33">
        <f ca="1">_XLL.ALEA.ENTRE.BORNES($T$2,$U$2)</f>
        <v>17</v>
      </c>
      <c r="M26" s="35" t="s">
        <v>17</v>
      </c>
      <c r="N26" s="33">
        <v>12</v>
      </c>
      <c r="O26" s="35" t="s">
        <v>10</v>
      </c>
      <c r="P26" s="34" t="s">
        <v>11</v>
      </c>
      <c r="Q26" s="5"/>
      <c r="R26" s="43"/>
    </row>
    <row r="27" spans="1:18" ht="18.75">
      <c r="A27" s="42"/>
      <c r="B27" s="5"/>
      <c r="C27" s="21"/>
      <c r="D27" s="5"/>
      <c r="E27" s="33">
        <f ca="1">_XLL.ALEA.ENTRE.BORNES($T$2,$U$2)</f>
        <v>20</v>
      </c>
      <c r="F27" s="35" t="s">
        <v>17</v>
      </c>
      <c r="G27" s="33">
        <v>11</v>
      </c>
      <c r="H27" s="35" t="s">
        <v>10</v>
      </c>
      <c r="I27" s="34" t="s">
        <v>11</v>
      </c>
      <c r="J27" s="35"/>
      <c r="K27" s="33"/>
      <c r="L27" s="33">
        <f ca="1">_XLL.ALEA.ENTRE.BORNES($T$2,$U$2)</f>
        <v>37</v>
      </c>
      <c r="M27" s="35" t="s">
        <v>17</v>
      </c>
      <c r="N27" s="33">
        <v>12</v>
      </c>
      <c r="O27" s="35" t="s">
        <v>10</v>
      </c>
      <c r="P27" s="34" t="s">
        <v>11</v>
      </c>
      <c r="Q27" s="5"/>
      <c r="R27" s="43"/>
    </row>
    <row r="28" spans="1:18" ht="18.75">
      <c r="A28" s="42"/>
      <c r="B28" s="5"/>
      <c r="C28" s="21"/>
      <c r="D28" s="5"/>
      <c r="E28" s="33">
        <f ca="1">_XLL.ALEA.ENTRE.BORNES($T$2,$U$2)</f>
        <v>16</v>
      </c>
      <c r="F28" s="35" t="s">
        <v>17</v>
      </c>
      <c r="G28" s="33">
        <v>11</v>
      </c>
      <c r="H28" s="35" t="s">
        <v>10</v>
      </c>
      <c r="I28" s="34" t="s">
        <v>11</v>
      </c>
      <c r="J28" s="35"/>
      <c r="K28" s="33"/>
      <c r="L28" s="33">
        <f ca="1">_XLL.ALEA.ENTRE.BORNES($T$2,$U$2)</f>
        <v>23</v>
      </c>
      <c r="M28" s="35" t="s">
        <v>17</v>
      </c>
      <c r="N28" s="33">
        <v>12</v>
      </c>
      <c r="O28" s="35" t="s">
        <v>10</v>
      </c>
      <c r="P28" s="34" t="s">
        <v>11</v>
      </c>
      <c r="Q28" s="5"/>
      <c r="R28" s="43"/>
    </row>
    <row r="29" spans="1:18" ht="18.75">
      <c r="A29" s="42"/>
      <c r="B29" s="5"/>
      <c r="C29" s="21"/>
      <c r="D29" s="5"/>
      <c r="E29" s="33">
        <f ca="1">_XLL.ALEA.ENTRE.BORNES($T$2,$U$2)</f>
        <v>46</v>
      </c>
      <c r="F29" s="35" t="s">
        <v>17</v>
      </c>
      <c r="G29" s="33">
        <v>11</v>
      </c>
      <c r="H29" s="35" t="s">
        <v>10</v>
      </c>
      <c r="I29" s="34" t="s">
        <v>11</v>
      </c>
      <c r="J29" s="35"/>
      <c r="K29" s="33"/>
      <c r="L29" s="33">
        <f ca="1">_XLL.ALEA.ENTRE.BORNES($T$2,$U$2)</f>
        <v>46</v>
      </c>
      <c r="M29" s="35" t="s">
        <v>17</v>
      </c>
      <c r="N29" s="33">
        <v>12</v>
      </c>
      <c r="O29" s="35" t="s">
        <v>10</v>
      </c>
      <c r="P29" s="34" t="s">
        <v>11</v>
      </c>
      <c r="Q29" s="5"/>
      <c r="R29" s="43"/>
    </row>
    <row r="30" spans="1:18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43"/>
    </row>
    <row r="31" spans="1:18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43"/>
    </row>
    <row r="32" spans="1:18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43"/>
    </row>
    <row r="33" spans="1:18" ht="29.25" customHeight="1">
      <c r="A33" s="42"/>
      <c r="B33" s="142" t="s">
        <v>104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5"/>
    </row>
    <row r="34" spans="1:19" ht="15" customHeight="1">
      <c r="A34" s="42"/>
      <c r="B34" s="142" t="s">
        <v>105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5"/>
      <c r="S34" s="29"/>
    </row>
    <row r="35" spans="1:18" ht="15">
      <c r="A35" s="4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9"/>
    </row>
    <row r="36" spans="1:18" ht="1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8"/>
    </row>
    <row r="37" spans="1:18" ht="15">
      <c r="A37" s="1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5">
      <c r="A38" s="19" t="s">
        <v>12</v>
      </c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43"/>
    </row>
    <row r="39" spans="1:18" ht="15" customHeight="1">
      <c r="A39" s="42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43"/>
    </row>
    <row r="40" spans="1:18" ht="15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43"/>
    </row>
    <row r="41" spans="1:18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43"/>
    </row>
    <row r="42" spans="1:18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43"/>
    </row>
    <row r="43" spans="1:18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43"/>
    </row>
    <row r="44" spans="1:18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43"/>
    </row>
    <row r="45" spans="1:18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43"/>
    </row>
    <row r="46" spans="1:18" ht="1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9"/>
    </row>
    <row r="47" spans="1:18" ht="1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</row>
    <row r="48" spans="1:18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</row>
    <row r="49" spans="1:18" ht="1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</row>
  </sheetData>
  <sheetProtection/>
  <mergeCells count="13">
    <mergeCell ref="B33:R33"/>
    <mergeCell ref="B34:R34"/>
    <mergeCell ref="A6:Q6"/>
    <mergeCell ref="B22:Q22"/>
    <mergeCell ref="A1:A4"/>
    <mergeCell ref="B1:Q2"/>
    <mergeCell ref="R1:R4"/>
    <mergeCell ref="C4:Q4"/>
    <mergeCell ref="A5:Q5"/>
    <mergeCell ref="R5:R6"/>
    <mergeCell ref="R21:R22"/>
    <mergeCell ref="J3:Q3"/>
    <mergeCell ref="A21:Q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V50"/>
  <sheetViews>
    <sheetView zoomScalePageLayoutView="0" workbookViewId="0" topLeftCell="A1">
      <selection activeCell="T1" sqref="T1:W16384"/>
    </sheetView>
  </sheetViews>
  <sheetFormatPr defaultColWidth="11.421875" defaultRowHeight="15"/>
  <cols>
    <col min="1" max="1" width="9.00390625" style="0" customWidth="1"/>
    <col min="2" max="2" width="2.140625" style="0" customWidth="1"/>
    <col min="3" max="3" width="4.00390625" style="0" customWidth="1"/>
    <col min="4" max="4" width="1.7109375" style="0" customWidth="1"/>
    <col min="5" max="5" width="4.00390625" style="0" customWidth="1"/>
    <col min="6" max="6" width="2.140625" style="0" customWidth="1"/>
    <col min="7" max="7" width="3.421875" style="0" customWidth="1"/>
    <col min="8" max="8" width="3.140625" style="0" customWidth="1"/>
    <col min="9" max="9" width="5.421875" style="0" customWidth="1"/>
    <col min="10" max="10" width="6.421875" style="0" customWidth="1"/>
    <col min="11" max="11" width="4.57421875" style="0" customWidth="1"/>
    <col min="12" max="12" width="2.140625" style="0" customWidth="1"/>
    <col min="13" max="13" width="4.28125" style="0" customWidth="1"/>
    <col min="14" max="14" width="2.140625" style="0" customWidth="1"/>
    <col min="15" max="15" width="4.00390625" style="0" customWidth="1"/>
    <col min="16" max="16" width="3.00390625" style="0" customWidth="1"/>
    <col min="17" max="17" width="5.7109375" style="0" customWidth="1"/>
    <col min="18" max="18" width="3.28125" style="0" customWidth="1"/>
    <col min="19" max="19" width="16.28125" style="0" customWidth="1"/>
    <col min="20" max="20" width="26.00390625" style="0" hidden="1" customWidth="1"/>
    <col min="21" max="21" width="7.28125" style="0" hidden="1" customWidth="1"/>
    <col min="22" max="22" width="6.421875" style="0" hidden="1" customWidth="1"/>
    <col min="23" max="23" width="11.421875" style="0" hidden="1" customWidth="1"/>
  </cols>
  <sheetData>
    <row r="1" spans="1:22" ht="15.75" customHeight="1">
      <c r="A1" s="109"/>
      <c r="B1" s="125" t="s">
        <v>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7"/>
      <c r="S1" s="121" t="s">
        <v>35</v>
      </c>
      <c r="T1" s="22" t="s">
        <v>5</v>
      </c>
      <c r="U1" s="23" t="s">
        <v>4</v>
      </c>
      <c r="V1" s="23" t="s">
        <v>6</v>
      </c>
    </row>
    <row r="2" spans="1:22" ht="15" customHeight="1">
      <c r="A2" s="110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30"/>
      <c r="S2" s="122"/>
      <c r="T2" t="s">
        <v>7</v>
      </c>
      <c r="U2">
        <v>1</v>
      </c>
      <c r="V2">
        <v>10</v>
      </c>
    </row>
    <row r="3" spans="1:22" ht="15" customHeight="1">
      <c r="A3" s="110"/>
      <c r="B3" s="5"/>
      <c r="C3" s="32"/>
      <c r="D3" s="32"/>
      <c r="E3" s="32"/>
      <c r="F3" s="32"/>
      <c r="G3" s="32"/>
      <c r="H3" s="32"/>
      <c r="I3" s="32"/>
      <c r="J3" s="112" t="s">
        <v>39</v>
      </c>
      <c r="K3" s="112"/>
      <c r="L3" s="112"/>
      <c r="M3" s="112"/>
      <c r="N3" s="112"/>
      <c r="O3" s="112"/>
      <c r="P3" s="112"/>
      <c r="Q3" s="112"/>
      <c r="R3" s="113"/>
      <c r="S3" s="123"/>
      <c r="T3" t="s">
        <v>8</v>
      </c>
      <c r="U3" s="21">
        <v>6</v>
      </c>
      <c r="V3" s="21">
        <v>9</v>
      </c>
    </row>
    <row r="4" spans="1:19" ht="15" customHeight="1">
      <c r="A4" s="111"/>
      <c r="B4" s="38"/>
      <c r="C4" s="131" t="s">
        <v>41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  <c r="S4" s="124"/>
    </row>
    <row r="5" spans="1:19" ht="20.25" customHeight="1">
      <c r="A5" s="134" t="s">
        <v>54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6"/>
      <c r="S5" s="114" t="s">
        <v>3</v>
      </c>
    </row>
    <row r="6" spans="1:19" ht="11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  <c r="S6" s="115"/>
    </row>
    <row r="7" spans="1:19" ht="15">
      <c r="A7" s="42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41"/>
    </row>
    <row r="8" spans="1:19" ht="15">
      <c r="A8" s="19" t="s">
        <v>0</v>
      </c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43"/>
    </row>
    <row r="9" spans="1:19" ht="18.75">
      <c r="A9" s="42"/>
      <c r="B9" s="26"/>
      <c r="C9" s="5"/>
      <c r="D9" s="5"/>
      <c r="E9" s="33">
        <f ca="1">_XLL.ALEA.ENTRE.BORNES($U$2,$V$2)</f>
        <v>1</v>
      </c>
      <c r="F9" s="33" t="s">
        <v>17</v>
      </c>
      <c r="G9" s="34">
        <f ca="1">_XLL.ALEA.ENTRE.BORNES($U$3,$V$3)</f>
        <v>9</v>
      </c>
      <c r="H9" s="35" t="s">
        <v>10</v>
      </c>
      <c r="I9" s="34" t="s">
        <v>11</v>
      </c>
      <c r="J9" s="34"/>
      <c r="K9" s="33"/>
      <c r="L9" s="35"/>
      <c r="M9" s="33">
        <f ca="1">_XLL.ALEA.ENTRE.BORNES($U$2,$V$2)</f>
        <v>8</v>
      </c>
      <c r="N9" s="33" t="s">
        <v>17</v>
      </c>
      <c r="O9" s="34">
        <f ca="1">_XLL.ALEA.ENTRE.BORNES($U$3,$V$3)</f>
        <v>7</v>
      </c>
      <c r="P9" s="35" t="s">
        <v>10</v>
      </c>
      <c r="Q9" s="34" t="s">
        <v>11</v>
      </c>
      <c r="R9" s="26"/>
      <c r="S9" s="43"/>
    </row>
    <row r="10" spans="1:19" ht="18.75">
      <c r="A10" s="42"/>
      <c r="B10" s="5"/>
      <c r="C10" s="5"/>
      <c r="D10" s="5"/>
      <c r="E10" s="33">
        <f ca="1">_XLL.ALEA.ENTRE.BORNES($U$2,$V$2)</f>
        <v>8</v>
      </c>
      <c r="F10" s="33" t="s">
        <v>17</v>
      </c>
      <c r="G10" s="34">
        <f ca="1">_XLL.ALEA.ENTRE.BORNES($U$3,$V$3)</f>
        <v>8</v>
      </c>
      <c r="H10" s="35" t="s">
        <v>10</v>
      </c>
      <c r="I10" s="34" t="s">
        <v>11</v>
      </c>
      <c r="J10" s="35"/>
      <c r="K10" s="33"/>
      <c r="L10" s="35"/>
      <c r="M10" s="33">
        <f ca="1">_XLL.ALEA.ENTRE.BORNES($U$2,$V$2)</f>
        <v>8</v>
      </c>
      <c r="N10" s="33" t="s">
        <v>17</v>
      </c>
      <c r="O10" s="34">
        <f ca="1">_XLL.ALEA.ENTRE.BORNES($U$3,$V$3)</f>
        <v>8</v>
      </c>
      <c r="P10" s="35" t="s">
        <v>10</v>
      </c>
      <c r="Q10" s="34" t="s">
        <v>11</v>
      </c>
      <c r="R10" s="5"/>
      <c r="S10" s="43"/>
    </row>
    <row r="11" spans="1:19" ht="18.75">
      <c r="A11" s="42"/>
      <c r="B11" s="5"/>
      <c r="C11" s="5"/>
      <c r="D11" s="5"/>
      <c r="E11" s="33">
        <f ca="1">_XLL.ALEA.ENTRE.BORNES($U$2,$V$2)</f>
        <v>8</v>
      </c>
      <c r="F11" s="33" t="s">
        <v>17</v>
      </c>
      <c r="G11" s="34">
        <f ca="1">_XLL.ALEA.ENTRE.BORNES($U$3,$V$3)</f>
        <v>6</v>
      </c>
      <c r="H11" s="35" t="s">
        <v>10</v>
      </c>
      <c r="I11" s="34" t="s">
        <v>11</v>
      </c>
      <c r="J11" s="35"/>
      <c r="K11" s="33"/>
      <c r="L11" s="35"/>
      <c r="M11" s="33">
        <f ca="1">_XLL.ALEA.ENTRE.BORNES($U$2,$V$2)</f>
        <v>5</v>
      </c>
      <c r="N11" s="33" t="s">
        <v>17</v>
      </c>
      <c r="O11" s="34">
        <f ca="1">_XLL.ALEA.ENTRE.BORNES($U$3,$V$3)</f>
        <v>8</v>
      </c>
      <c r="P11" s="35" t="s">
        <v>10</v>
      </c>
      <c r="Q11" s="34" t="s">
        <v>11</v>
      </c>
      <c r="R11" s="5"/>
      <c r="S11" s="43"/>
    </row>
    <row r="12" spans="1:19" ht="18.75">
      <c r="A12" s="42"/>
      <c r="B12" s="5"/>
      <c r="C12" s="5"/>
      <c r="D12" s="5"/>
      <c r="E12" s="33">
        <f ca="1">_XLL.ALEA.ENTRE.BORNES($U$2,$V$2)</f>
        <v>5</v>
      </c>
      <c r="F12" s="33" t="s">
        <v>17</v>
      </c>
      <c r="G12" s="34">
        <f ca="1">_XLL.ALEA.ENTRE.BORNES($U$3,$V$3)</f>
        <v>6</v>
      </c>
      <c r="H12" s="35" t="s">
        <v>10</v>
      </c>
      <c r="I12" s="34" t="s">
        <v>11</v>
      </c>
      <c r="J12" s="35"/>
      <c r="K12" s="33"/>
      <c r="L12" s="35"/>
      <c r="M12" s="33">
        <f ca="1">_XLL.ALEA.ENTRE.BORNES($U$2,$V$2)</f>
        <v>1</v>
      </c>
      <c r="N12" s="33" t="s">
        <v>17</v>
      </c>
      <c r="O12" s="34">
        <f ca="1">_XLL.ALEA.ENTRE.BORNES($U$3,$V$3)</f>
        <v>7</v>
      </c>
      <c r="P12" s="35" t="s">
        <v>10</v>
      </c>
      <c r="Q12" s="34" t="s">
        <v>11</v>
      </c>
      <c r="R12" s="5"/>
      <c r="S12" s="43"/>
    </row>
    <row r="13" spans="1:19" ht="18.75">
      <c r="A13" s="42"/>
      <c r="B13" s="5"/>
      <c r="C13" s="5"/>
      <c r="D13" s="5"/>
      <c r="E13" s="33">
        <f ca="1">_XLL.ALEA.ENTRE.BORNES($U$2,$V$2)</f>
        <v>10</v>
      </c>
      <c r="F13" s="33" t="s">
        <v>17</v>
      </c>
      <c r="G13" s="34">
        <f ca="1">_XLL.ALEA.ENTRE.BORNES($U$3,$V$3)</f>
        <v>9</v>
      </c>
      <c r="H13" s="35" t="s">
        <v>10</v>
      </c>
      <c r="I13" s="34" t="s">
        <v>11</v>
      </c>
      <c r="J13" s="35"/>
      <c r="K13" s="33"/>
      <c r="L13" s="35"/>
      <c r="M13" s="33">
        <f ca="1">_XLL.ALEA.ENTRE.BORNES($U$2,$V$2)</f>
        <v>6</v>
      </c>
      <c r="N13" s="33" t="s">
        <v>17</v>
      </c>
      <c r="O13" s="34">
        <f ca="1">_XLL.ALEA.ENTRE.BORNES($U$3,$V$3)</f>
        <v>9</v>
      </c>
      <c r="P13" s="35" t="s">
        <v>10</v>
      </c>
      <c r="Q13" s="34" t="s">
        <v>11</v>
      </c>
      <c r="R13" s="5"/>
      <c r="S13" s="43"/>
    </row>
    <row r="14" spans="1:19" ht="15">
      <c r="A14" s="4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3"/>
    </row>
    <row r="15" spans="1:19" ht="15">
      <c r="A15" s="19" t="s">
        <v>2</v>
      </c>
      <c r="B15" s="2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43"/>
    </row>
    <row r="16" spans="1:19" ht="15">
      <c r="A16" s="4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43"/>
    </row>
    <row r="17" spans="1:19" ht="15">
      <c r="A17" s="42"/>
      <c r="B17" s="5"/>
      <c r="C17" s="5"/>
      <c r="D17" s="5"/>
      <c r="E17" s="50" t="s">
        <v>106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43"/>
    </row>
    <row r="18" spans="1:19" ht="15">
      <c r="A18" s="42"/>
      <c r="B18" s="5"/>
      <c r="C18" s="5"/>
      <c r="D18" s="5"/>
      <c r="E18" s="50" t="s">
        <v>107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3"/>
    </row>
    <row r="19" spans="1:19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</row>
    <row r="20" spans="1:19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</row>
    <row r="21" spans="1:19" ht="30.75" customHeight="1">
      <c r="A21" s="134" t="s">
        <v>172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6"/>
      <c r="S21" s="39" t="s">
        <v>3</v>
      </c>
    </row>
    <row r="22" spans="1:19" ht="15" customHeight="1" hidden="1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9"/>
      <c r="S22" s="10"/>
    </row>
    <row r="23" spans="1:19" ht="15">
      <c r="A23" s="30"/>
      <c r="B23" s="11"/>
      <c r="C23" s="4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41"/>
    </row>
    <row r="24" spans="1:19" ht="15">
      <c r="A24" s="19" t="s">
        <v>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43"/>
    </row>
    <row r="25" spans="1:19" ht="18.75">
      <c r="A25" s="42"/>
      <c r="B25" s="5"/>
      <c r="C25" s="21"/>
      <c r="D25" s="5"/>
      <c r="E25" s="33">
        <f ca="1">_XLL.ALEA.ENTRE.BORNES($U$2,$V$2)</f>
        <v>9</v>
      </c>
      <c r="F25" s="33" t="s">
        <v>17</v>
      </c>
      <c r="G25" s="34">
        <f ca="1">_XLL.ALEA.ENTRE.BORNES($U$3,$V$3)</f>
        <v>8</v>
      </c>
      <c r="H25" s="35" t="s">
        <v>10</v>
      </c>
      <c r="I25" s="34" t="s">
        <v>11</v>
      </c>
      <c r="J25" s="34"/>
      <c r="K25" s="33"/>
      <c r="L25" s="35"/>
      <c r="M25" s="33">
        <f ca="1">_XLL.ALEA.ENTRE.BORNES($U$2,$V$2)</f>
        <v>10</v>
      </c>
      <c r="N25" s="33" t="s">
        <v>17</v>
      </c>
      <c r="O25" s="34">
        <f ca="1">_XLL.ALEA.ENTRE.BORNES($U$3,$V$3)</f>
        <v>6</v>
      </c>
      <c r="P25" s="35" t="s">
        <v>10</v>
      </c>
      <c r="Q25" s="34" t="s">
        <v>11</v>
      </c>
      <c r="R25" s="5"/>
      <c r="S25" s="43"/>
    </row>
    <row r="26" spans="1:19" ht="18.75">
      <c r="A26" s="42"/>
      <c r="B26" s="5"/>
      <c r="C26" s="21"/>
      <c r="D26" s="5"/>
      <c r="E26" s="33">
        <f ca="1">_XLL.ALEA.ENTRE.BORNES($U$2,$V$2)</f>
        <v>8</v>
      </c>
      <c r="F26" s="33" t="s">
        <v>17</v>
      </c>
      <c r="G26" s="34">
        <f ca="1">_XLL.ALEA.ENTRE.BORNES($U$3,$V$3)</f>
        <v>6</v>
      </c>
      <c r="H26" s="35" t="s">
        <v>10</v>
      </c>
      <c r="I26" s="34" t="s">
        <v>11</v>
      </c>
      <c r="J26" s="35"/>
      <c r="K26" s="33"/>
      <c r="L26" s="35"/>
      <c r="M26" s="33">
        <f ca="1">_XLL.ALEA.ENTRE.BORNES($U$2,$V$2)</f>
        <v>9</v>
      </c>
      <c r="N26" s="33" t="s">
        <v>17</v>
      </c>
      <c r="O26" s="34">
        <f ca="1">_XLL.ALEA.ENTRE.BORNES($U$3,$V$3)</f>
        <v>6</v>
      </c>
      <c r="P26" s="35" t="s">
        <v>10</v>
      </c>
      <c r="Q26" s="34" t="s">
        <v>11</v>
      </c>
      <c r="R26" s="5"/>
      <c r="S26" s="43"/>
    </row>
    <row r="27" spans="1:19" ht="18.75">
      <c r="A27" s="42"/>
      <c r="B27" s="5"/>
      <c r="C27" s="21"/>
      <c r="D27" s="5"/>
      <c r="E27" s="33">
        <f ca="1">_XLL.ALEA.ENTRE.BORNES($U$2,$V$2)</f>
        <v>7</v>
      </c>
      <c r="F27" s="33" t="s">
        <v>17</v>
      </c>
      <c r="G27" s="34">
        <f ca="1">_XLL.ALEA.ENTRE.BORNES($U$3,$V$3)</f>
        <v>6</v>
      </c>
      <c r="H27" s="35" t="s">
        <v>10</v>
      </c>
      <c r="I27" s="34" t="s">
        <v>11</v>
      </c>
      <c r="J27" s="35"/>
      <c r="K27" s="33"/>
      <c r="L27" s="35"/>
      <c r="M27" s="33">
        <f ca="1">_XLL.ALEA.ENTRE.BORNES($U$2,$V$2)</f>
        <v>5</v>
      </c>
      <c r="N27" s="33" t="s">
        <v>17</v>
      </c>
      <c r="O27" s="34">
        <f ca="1">_XLL.ALEA.ENTRE.BORNES($U$3,$V$3)</f>
        <v>6</v>
      </c>
      <c r="P27" s="35" t="s">
        <v>10</v>
      </c>
      <c r="Q27" s="34" t="s">
        <v>11</v>
      </c>
      <c r="R27" s="5"/>
      <c r="S27" s="43"/>
    </row>
    <row r="28" spans="1:19" ht="18.75">
      <c r="A28" s="42"/>
      <c r="B28" s="5"/>
      <c r="C28" s="21"/>
      <c r="D28" s="5"/>
      <c r="E28" s="33">
        <f ca="1">_XLL.ALEA.ENTRE.BORNES($U$2,$V$2)</f>
        <v>7</v>
      </c>
      <c r="F28" s="33" t="s">
        <v>17</v>
      </c>
      <c r="G28" s="34">
        <f ca="1">_XLL.ALEA.ENTRE.BORNES($U$3,$V$3)</f>
        <v>9</v>
      </c>
      <c r="H28" s="35" t="s">
        <v>10</v>
      </c>
      <c r="I28" s="34" t="s">
        <v>11</v>
      </c>
      <c r="J28" s="35"/>
      <c r="K28" s="33"/>
      <c r="L28" s="35"/>
      <c r="M28" s="33">
        <f ca="1">_XLL.ALEA.ENTRE.BORNES($U$2,$V$2)</f>
        <v>6</v>
      </c>
      <c r="N28" s="33" t="s">
        <v>17</v>
      </c>
      <c r="O28" s="34">
        <f ca="1">_XLL.ALEA.ENTRE.BORNES($U$3,$V$3)</f>
        <v>7</v>
      </c>
      <c r="P28" s="35" t="s">
        <v>10</v>
      </c>
      <c r="Q28" s="34" t="s">
        <v>11</v>
      </c>
      <c r="R28" s="5"/>
      <c r="S28" s="43"/>
    </row>
    <row r="29" spans="1:19" ht="18.75">
      <c r="A29" s="42"/>
      <c r="B29" s="5"/>
      <c r="C29" s="21"/>
      <c r="D29" s="5"/>
      <c r="E29" s="33">
        <f ca="1">_XLL.ALEA.ENTRE.BORNES($U$2,$V$2)</f>
        <v>1</v>
      </c>
      <c r="F29" s="33" t="s">
        <v>17</v>
      </c>
      <c r="G29" s="34">
        <f ca="1">_XLL.ALEA.ENTRE.BORNES($U$3,$V$3)</f>
        <v>7</v>
      </c>
      <c r="H29" s="35" t="s">
        <v>10</v>
      </c>
      <c r="I29" s="34" t="s">
        <v>11</v>
      </c>
      <c r="J29" s="35"/>
      <c r="K29" s="33"/>
      <c r="L29" s="35"/>
      <c r="M29" s="33">
        <f ca="1">_XLL.ALEA.ENTRE.BORNES($U$2,$V$2)</f>
        <v>8</v>
      </c>
      <c r="N29" s="33" t="s">
        <v>17</v>
      </c>
      <c r="O29" s="34">
        <f ca="1">_XLL.ALEA.ENTRE.BORNES($U$3,$V$3)</f>
        <v>9</v>
      </c>
      <c r="P29" s="35" t="s">
        <v>10</v>
      </c>
      <c r="Q29" s="34" t="s">
        <v>11</v>
      </c>
      <c r="R29" s="5"/>
      <c r="S29" s="43"/>
    </row>
    <row r="30" spans="1:19" ht="15">
      <c r="A30" s="4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/>
    </row>
    <row r="31" spans="1:19" ht="15">
      <c r="A31" s="19" t="s">
        <v>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3"/>
    </row>
    <row r="32" spans="1:19" ht="15">
      <c r="A32" s="19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/>
    </row>
    <row r="33" spans="1:19" ht="15.75" customHeight="1">
      <c r="A33" s="42"/>
      <c r="B33" s="5"/>
      <c r="C33" s="44"/>
      <c r="D33" s="44"/>
      <c r="E33" s="142" t="s">
        <v>108</v>
      </c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31"/>
    </row>
    <row r="34" spans="1:19" ht="15">
      <c r="A34" s="42"/>
      <c r="B34" s="5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31"/>
    </row>
    <row r="35" spans="1:19" ht="15">
      <c r="A35" s="42"/>
      <c r="B35" s="5"/>
      <c r="C35" s="5"/>
      <c r="D35" s="5"/>
      <c r="E35" s="50" t="s">
        <v>109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43"/>
    </row>
    <row r="36" spans="1:19" ht="15">
      <c r="A36" s="4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9"/>
    </row>
    <row r="37" spans="1:19" ht="1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8"/>
    </row>
    <row r="38" spans="1:19" ht="15">
      <c r="A38" s="1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15">
      <c r="A39" s="19" t="s">
        <v>12</v>
      </c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3"/>
    </row>
    <row r="40" spans="1:19" ht="15" customHeight="1">
      <c r="A40" s="4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/>
    </row>
    <row r="41" spans="1:19" ht="15">
      <c r="A41" s="4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43"/>
    </row>
    <row r="42" spans="1:19" ht="15">
      <c r="A42" s="4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/>
    </row>
    <row r="43" spans="1:19" ht="15">
      <c r="A43" s="4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43"/>
    </row>
    <row r="44" spans="1:19" ht="15">
      <c r="A44" s="4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43"/>
    </row>
    <row r="45" spans="1:19" ht="15">
      <c r="A45" s="4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43"/>
    </row>
    <row r="46" spans="1:19" ht="15">
      <c r="A46" s="4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3"/>
    </row>
    <row r="47" spans="1:19" ht="1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</row>
    <row r="48" spans="1:19" ht="1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ht="1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</row>
  </sheetData>
  <sheetProtection/>
  <mergeCells count="9">
    <mergeCell ref="E33:R33"/>
    <mergeCell ref="A21:R22"/>
    <mergeCell ref="A1:A4"/>
    <mergeCell ref="B1:R2"/>
    <mergeCell ref="S1:S4"/>
    <mergeCell ref="C4:R4"/>
    <mergeCell ref="A5:R6"/>
    <mergeCell ref="S5:S6"/>
    <mergeCell ref="J3:R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direction ecole</dc:creator>
  <cp:keywords/>
  <dc:description/>
  <cp:lastModifiedBy>Steve Blazek</cp:lastModifiedBy>
  <cp:lastPrinted>2014-09-28T15:26:21Z</cp:lastPrinted>
  <dcterms:created xsi:type="dcterms:W3CDTF">2011-05-09T09:25:14Z</dcterms:created>
  <dcterms:modified xsi:type="dcterms:W3CDTF">2014-10-03T11:39:57Z</dcterms:modified>
  <cp:category/>
  <cp:version/>
  <cp:contentType/>
  <cp:contentStatus/>
</cp:coreProperties>
</file>